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<sst xmlns="http://schemas.openxmlformats.org/spreadsheetml/2006/main" count="554" uniqueCount="311">
  <si>
    <t xml:space="preserve">  ПРОЧИЕ НЕНАЛОГОВЫЕ ДОХОДЫ</t>
  </si>
  <si>
    <t xml:space="preserve">  Средства самообложения граждан</t>
  </si>
  <si>
    <t xml:space="preserve">  Средства самообложения граждан, зачисляемые в бюджеты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</si>
  <si>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</si>
  <si>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</si>
  <si>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</si>
  <si>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</si>
  <si>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</si>
  <si>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</si>
  <si>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</si>
  <si>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</si>
  <si>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</si>
  <si>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</si>
  <si>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</si>
  <si>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</si>
  <si>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</si>
  <si>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</si>
  <si>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</si>
  <si>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</si>
  <si>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</si>
  <si>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</si>
  <si>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</si>
  <si>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</si>
  <si>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</si>
  <si>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</si>
  <si>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</si>
  <si>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</si>
  <si>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</si>
  <si>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</si>
  <si>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</si>
  <si>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</si>
  <si>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</si>
  <si>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</si>
  <si>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</si>
  <si>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</si>
  <si>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</si>
  <si>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</si>
  <si>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</si>
  <si>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</si>
  <si>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</si>
  <si>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</si>
  <si>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</si>
  <si>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</si>
  <si>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</si>
  <si>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</si>
  <si>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</si>
  <si>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</si>
  <si>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</si>
  <si>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</si>
  <si>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</si>
  <si>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</si>
  <si>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</si>
  <si>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</si>
  <si>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</si>
  <si>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</si>
  <si>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</si>
  <si>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</si>
  <si>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</si>
  <si>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</si>
  <si>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</si>
  <si>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</si>
  <si>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</si>
  <si>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</si>
  <si>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90000000000000000</t>
  </si>
  <si>
    <t>Изменение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</si>
  <si>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</si>
  <si>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</si>
  <si>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дефицита бюджета</t>
  </si>
  <si>
    <t>Увеличение остатков средств, всего</t>
  </si>
  <si>
    <t>Уменьшение остатков средств, всего</t>
  </si>
  <si>
    <t>Расходы бюджета - всего</t>
  </si>
  <si>
    <t xml:space="preserve">x                      </t>
  </si>
  <si>
    <t>-</t>
  </si>
  <si>
    <t>УФК по Кировской области (Котельничское райфинуправление (Администрация Молотниковского сельского поселения ))</t>
  </si>
  <si>
    <t>О.И. Стародубцева</t>
  </si>
  <si>
    <t>981</t>
  </si>
  <si>
    <t>200</t>
  </si>
  <si>
    <t>00001020100101121000</t>
  </si>
  <si>
    <t>00001020100101121200</t>
  </si>
  <si>
    <t>00001020100101121210</t>
  </si>
  <si>
    <t>00001020100101121211</t>
  </si>
  <si>
    <t>00001020100101121213</t>
  </si>
  <si>
    <t>00001040100102121000</t>
  </si>
  <si>
    <t>00001040100102121200</t>
  </si>
  <si>
    <t>00001040100102121210</t>
  </si>
  <si>
    <t>00001040100102121211</t>
  </si>
  <si>
    <t>00001040100102121213</t>
  </si>
  <si>
    <t>00001040100102244000</t>
  </si>
  <si>
    <t>00001040100102244200</t>
  </si>
  <si>
    <t>00001040100102244220</t>
  </si>
  <si>
    <t>00001040100102244221</t>
  </si>
  <si>
    <t>00001040100102244223</t>
  </si>
  <si>
    <t>00001040100102244225</t>
  </si>
  <si>
    <t>00001040100102244226</t>
  </si>
  <si>
    <t>00001040100102244300</t>
  </si>
  <si>
    <t>00001040100102244340</t>
  </si>
  <si>
    <t>00001110100103244000</t>
  </si>
  <si>
    <t>00001110100103244200</t>
  </si>
  <si>
    <t>00001110100103244290</t>
  </si>
  <si>
    <t>00001130100104121000</t>
  </si>
  <si>
    <t>00001130100104121200</t>
  </si>
  <si>
    <t>00001130100104121210</t>
  </si>
  <si>
    <t>00001130100104121211</t>
  </si>
  <si>
    <t>00001130100104121213</t>
  </si>
  <si>
    <t>00001130100105852000</t>
  </si>
  <si>
    <t>00001130100105852200</t>
  </si>
  <si>
    <t>00001130100105852290</t>
  </si>
  <si>
    <t>00004090300301244000</t>
  </si>
  <si>
    <t>00004090300301244200</t>
  </si>
  <si>
    <t>00004090300301244220</t>
  </si>
  <si>
    <t>00004090300301244225</t>
  </si>
  <si>
    <t>00005020300302244000</t>
  </si>
  <si>
    <t>00005020300302244200</t>
  </si>
  <si>
    <t>00005020300302244220</t>
  </si>
  <si>
    <t>00005020300302244225</t>
  </si>
  <si>
    <t>00005030300303244000</t>
  </si>
  <si>
    <t>00005030300303244200</t>
  </si>
  <si>
    <t>00005030300303244220</t>
  </si>
  <si>
    <t>00005030300303244223</t>
  </si>
  <si>
    <t>00005030300305244000</t>
  </si>
  <si>
    <t>00005030300305244200</t>
  </si>
  <si>
    <t>00005030300305244220</t>
  </si>
  <si>
    <t>00005030300305244225</t>
  </si>
  <si>
    <t>00005030300305244300</t>
  </si>
  <si>
    <t>00005030300305244340</t>
  </si>
  <si>
    <t>00008010200201111211</t>
  </si>
  <si>
    <t>00008010200201111213</t>
  </si>
  <si>
    <t>00008010200201244221</t>
  </si>
  <si>
    <t>00008010200201244223</t>
  </si>
  <si>
    <t>00008010200201244310</t>
  </si>
  <si>
    <t>00008010200201244340</t>
  </si>
  <si>
    <t>00010010100106312000</t>
  </si>
  <si>
    <t>00010010100106312200</t>
  </si>
  <si>
    <t>00010010100106312260</t>
  </si>
  <si>
    <t>00010010100106312263</t>
  </si>
  <si>
    <t>00014030300306540000</t>
  </si>
  <si>
    <t>00014030300306540200</t>
  </si>
  <si>
    <t>00014030300306540250</t>
  </si>
  <si>
    <t>00014030300306540251</t>
  </si>
  <si>
    <t xml:space="preserve">  Фонд оплаты труда и страховые взносы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</si>
  <si>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</si>
  <si>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</si>
  <si>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</si>
  <si>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</si>
  <si>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Прочая закупка товаров, работ и услуг для государственных нужд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</si>
  <si>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</si>
  <si>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</si>
  <si>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</si>
  <si>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</si>
  <si>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</si>
  <si>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</si>
  <si>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</si>
  <si>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Прочие расходы</t>
  </si>
  <si>
    <t xml:space="preserve">  Уплата прочих налогов, сборов и иных платежей</t>
  </si>
  <si>
    <t xml:space="preserve">  Увеличение стоимости основных средств</t>
  </si>
  <si>
    <t xml:space="preserve">  Пенсии, выплачиваемые организациями сектора государственного управления</t>
  </si>
  <si>
    <t xml:space="preserve">  Социальное обеспечение</t>
  </si>
  <si>
    <t xml:space="preserve">  Социальные пособия, выплачиваемые организациями сектора государственного управления</t>
  </si>
  <si>
    <t xml:space="preserve">  Иные межбюджетные трансферты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</si>
  <si>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</si>
  <si>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</si>
  <si>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>00010000000000000000</t>
  </si>
  <si>
    <t>00011100000000000000</t>
  </si>
  <si>
    <t>00011105000000000120</t>
  </si>
  <si>
    <t>00011700000000000000</t>
  </si>
  <si>
    <t>00020000000000000000</t>
  </si>
  <si>
    <t>00020200000000000000</t>
  </si>
  <si>
    <t>77400313</t>
  </si>
  <si>
    <t xml:space="preserve">  НАЛОГОВЫЕ И НЕНАЛОГОВЫЕ ДОХОДЫ111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</si>
  <si>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</si>
  <si>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</si>
  <si>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</si>
  <si>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</si>
  <si>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</si>
  <si>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</si>
  <si>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</si>
  <si>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</si>
  <si>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</si>
  <si>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</si>
  <si>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</si>
  <si>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</si>
  <si>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</si>
  <si>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</si>
  <si>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</si>
  <si>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</si>
  <si>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</si>
  <si>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</si>
  <si>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</si>
  <si>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</si>
  <si>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</si>
  <si>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</si>
  <si>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</si>
  <si>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</si>
  <si>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</si>
  <si>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</si>
  <si>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</si>
  <si>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поселений</t>
  </si>
  <si>
    <t xml:space="preserve">         по ОКТМО</t>
  </si>
  <si>
    <t>Доходы от уплаты акцизов на дизельное топливо, зачисляемые в консолидируемые бюджеты субъектов РФ</t>
  </si>
  <si>
    <t>Доходы от уплаты акцизов на моторные масла для дизельных и (или) карбюраторных (инжекторных)двигателей, зачисляемые в консолидируемые бюджеты субъектов РФ</t>
  </si>
  <si>
    <t>Доходы от уплаты акцизов на автомобильный бензин, производимый на территории РФ, зачисляемые в консолидируемые бюджеты субъектов РФ</t>
  </si>
  <si>
    <t>Доходы от уплаты акцизов на прямогонный бензин, производимый на территории РФ, зачисляемые в консолидируемые бюджеты субъектов РФ</t>
  </si>
  <si>
    <t>18210100000000000000</t>
  </si>
  <si>
    <t>18210102000010000110</t>
  </si>
  <si>
    <t>10010300000000000000</t>
  </si>
  <si>
    <t>10010302230010000110</t>
  </si>
  <si>
    <t>10010302240010000110</t>
  </si>
  <si>
    <t>10010302250010000110</t>
  </si>
  <si>
    <t>10010302260010000110</t>
  </si>
  <si>
    <t>18210500000000000000</t>
  </si>
  <si>
    <t>18210600000000000000</t>
  </si>
  <si>
    <t>18210601000000000110</t>
  </si>
  <si>
    <t>18210606000000000110</t>
  </si>
  <si>
    <t>18210606010000000110</t>
  </si>
  <si>
    <t>91911105010000000120</t>
  </si>
  <si>
    <t>91911105013100000120</t>
  </si>
  <si>
    <t>98111105030000000120</t>
  </si>
  <si>
    <t>98111105035100000120</t>
  </si>
  <si>
    <t>98111109000000000120</t>
  </si>
  <si>
    <t>98111109040000000120</t>
  </si>
  <si>
    <t>98111109045100000120</t>
  </si>
  <si>
    <t>98111300000000000000</t>
  </si>
  <si>
    <t>98111301000000000130</t>
  </si>
  <si>
    <t>98111301990000000130</t>
  </si>
  <si>
    <t>98111301995100000130</t>
  </si>
  <si>
    <t>98111714000000000180</t>
  </si>
  <si>
    <t>98111714030100000180</t>
  </si>
  <si>
    <t>98120201000000000151</t>
  </si>
  <si>
    <t>98120201001000000151</t>
  </si>
  <si>
    <t>98120201001100000151</t>
  </si>
  <si>
    <t>98120201003000000151</t>
  </si>
  <si>
    <t>98120201003100000151</t>
  </si>
  <si>
    <t>98120203000000000151</t>
  </si>
  <si>
    <t>98120203015000000151</t>
  </si>
  <si>
    <t>98120203015100000151</t>
  </si>
  <si>
    <t>00001050000000000000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</si>
  <si>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</si>
  <si>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</si>
  <si>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</si>
  <si>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</si>
  <si>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</si>
  <si>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субъектов Российской Федерации</t>
  </si>
  <si>
    <t>00001050201020000510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</si>
  <si>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</si>
  <si>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</si>
  <si>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</si>
  <si>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</si>
  <si>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</si>
  <si>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субъектов Российской Федерации</t>
  </si>
  <si>
    <t>00001050201020000610</t>
  </si>
  <si>
    <t>О.С.Ворончихина</t>
  </si>
  <si>
    <t xml:space="preserve">  Транспортные услуги</t>
  </si>
  <si>
    <t>Национальная оборона</t>
  </si>
  <si>
    <t>00002000000000000000</t>
  </si>
  <si>
    <t>00002030000000000000</t>
  </si>
  <si>
    <t>00002030105118121200</t>
  </si>
  <si>
    <t>00002030105118121211</t>
  </si>
  <si>
    <t>00002030105118121213</t>
  </si>
  <si>
    <t>00002030105118244225</t>
  </si>
  <si>
    <t>00002030105118244000</t>
  </si>
  <si>
    <t>00002030105118244340</t>
  </si>
  <si>
    <t>00008010200201111000</t>
  </si>
  <si>
    <t>00008010200201111200</t>
  </si>
  <si>
    <t>00008010200201111210</t>
  </si>
  <si>
    <t>18210601030101000110</t>
  </si>
  <si>
    <t>18210601030102000110</t>
  </si>
  <si>
    <t>18210606013101000110</t>
  </si>
  <si>
    <t>18210606013102000110</t>
  </si>
  <si>
    <t>18210102010011000110</t>
  </si>
  <si>
    <t>00005030300305244310</t>
  </si>
  <si>
    <t>Уплата налога на имущество организации и земельного налога</t>
  </si>
  <si>
    <t>Прочие расходы</t>
  </si>
  <si>
    <t>00008010200201851000</t>
  </si>
  <si>
    <t>00008010200201851290</t>
  </si>
  <si>
    <t>ЗАДОЛЖЕННОСТЬ И ПЕРЕРАСЧЕТЫ ПО ОТМЕНЕННЫМ НАЛОГАМ, СБОРАМ И ИНЫМ ОБЯЗАТЕЛЬНЫМ ПЛАТЕЖАМ</t>
  </si>
  <si>
    <t>18210900000000000000</t>
  </si>
  <si>
    <t>Налоги на имущество</t>
  </si>
  <si>
    <t>18210904000000000000</t>
  </si>
  <si>
    <t>Земельный налог (по обязательствам, возникшим до 01 января 2006 года), мобилизуемый на территориях поселений</t>
  </si>
  <si>
    <t>18210904053101000110</t>
  </si>
  <si>
    <t>18210904053102000110</t>
  </si>
  <si>
    <t>98110804020010000110</t>
  </si>
  <si>
    <t>98110804000010000110</t>
  </si>
  <si>
    <t>98110800000000000000</t>
  </si>
  <si>
    <t xml:space="preserve">Иные межбюджетные трансферты  </t>
  </si>
  <si>
    <t>98120204000000000151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</si>
  <si>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</si>
  <si>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</t>
  </si>
  <si>
    <t>98120204999100000151</t>
  </si>
  <si>
    <t>98120204990000000151</t>
  </si>
  <si>
    <t>Организация временного трудоустройства несовершеннолетних</t>
  </si>
  <si>
    <t>00008010201802112000</t>
  </si>
  <si>
    <t>00008010201802112220</t>
  </si>
  <si>
    <t>00008010201802112226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</si>
  <si>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</si>
  <si>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Прочая закупка товаров, работ и услуг для обеспечения государственных (муниципальных) нужд</t>
  </si>
  <si>
    <t>Работы, услуги по содержанию имущества</t>
  </si>
  <si>
    <t xml:space="preserve">Увеличение стоимости материальных запасов </t>
  </si>
  <si>
    <t>98105030301705000000</t>
  </si>
  <si>
    <t>98105030301705244000</t>
  </si>
  <si>
    <t>98105030301705244225</t>
  </si>
  <si>
    <t>на 01 июля 2014 г.</t>
  </si>
  <si>
    <t>18210102030011000110</t>
  </si>
  <si>
    <t>18210503010010000110</t>
  </si>
  <si>
    <t>ШТРАФЫ, САНКЦИИ, ВОЗМЕЩЕНИЕ УЩЕРБА</t>
  </si>
  <si>
    <t>00011600000000000000</t>
  </si>
  <si>
    <t>Штрафы, санкции, возмещение ущерба</t>
  </si>
  <si>
    <t>93611651040020000140</t>
  </si>
  <si>
    <t>98105030301705244310</t>
  </si>
  <si>
    <t>00008010200201244226</t>
  </si>
  <si>
    <t>" 04  " ___июля___ 20 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</si>
</sst>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49" fontId="4" fillId="0" borderId="24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25" xfId="0" applyNumberFormat="1" applyFont="1" applyBorder="1" applyAlignment="1">
      <alignment horizontal="left" wrapText="1"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8" xfId="0" applyNumberFormat="1" applyFont="1" applyBorder="1" applyAlignment="1">
      <alignment horizontal="right" vertical="center" shrinkToFit="1"/>
    </xf>
    <xf numFmtId="175" fontId="4" fillId="0" borderId="29" xfId="0" applyNumberFormat="1" applyFont="1" applyBorder="1" applyAlignment="1">
      <alignment horizontal="right" vertical="center" shrinkToFit="1"/>
    </xf>
    <xf numFmtId="0" fontId="4" fillId="0" borderId="30" xfId="0" applyNumberFormat="1" applyFont="1" applyBorder="1" applyAlignment="1">
      <alignment horizontal="left" wrapText="1"/>
    </xf>
    <xf numFmtId="0" fontId="4" fillId="0" borderId="31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9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0" xfId="42" applyNumberFormat="1" applyFont="1" applyBorder="1" applyAlignment="1" applyProtection="1">
      <alignment horizontal="center"/>
      <protection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/>
    </xf>
    <xf numFmtId="0" fontId="7" fillId="0" borderId="11" xfId="0" applyFont="1" applyBorder="1" applyAlignment="1">
      <alignment horizontal="center" shrinkToFit="1"/>
    </xf>
    <xf numFmtId="0" fontId="7" fillId="0" borderId="21" xfId="0" applyFont="1" applyBorder="1" applyAlignment="1">
      <alignment shrinkToFi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75" fontId="7" fillId="0" borderId="34" xfId="0" applyNumberFormat="1" applyFont="1" applyFill="1" applyBorder="1" applyAlignment="1">
      <alignment horizontal="right" shrinkToFit="1"/>
    </xf>
    <xf numFmtId="4" fontId="7" fillId="0" borderId="28" xfId="0" applyNumberFormat="1" applyFont="1" applyFill="1" applyBorder="1" applyAlignment="1">
      <alignment horizontal="right" shrinkToFit="1"/>
    </xf>
    <xf numFmtId="4" fontId="7" fillId="0" borderId="29" xfId="0" applyNumberFormat="1" applyFont="1" applyFill="1" applyBorder="1" applyAlignment="1">
      <alignment horizontal="right" shrinkToFit="1"/>
    </xf>
    <xf numFmtId="0" fontId="7" fillId="0" borderId="22" xfId="0" applyFont="1" applyBorder="1" applyAlignment="1">
      <alignment/>
    </xf>
    <xf numFmtId="1" fontId="7" fillId="0" borderId="35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right" shrinkToFit="1"/>
    </xf>
    <xf numFmtId="0" fontId="4" fillId="0" borderId="25" xfId="0" applyNumberFormat="1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center" shrinkToFit="1"/>
    </xf>
    <xf numFmtId="1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wrapText="1"/>
    </xf>
    <xf numFmtId="0" fontId="4" fillId="0" borderId="36" xfId="0" applyNumberFormat="1" applyFont="1" applyFill="1" applyBorder="1" applyAlignment="1">
      <alignment horizontal="center" shrinkToFit="1"/>
    </xf>
    <xf numFmtId="1" fontId="4" fillId="0" borderId="17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left" wrapText="1" indent="2"/>
    </xf>
    <xf numFmtId="49" fontId="4" fillId="0" borderId="27" xfId="0" applyNumberFormat="1" applyFont="1" applyFill="1" applyBorder="1" applyAlignment="1">
      <alignment horizontal="center" shrinkToFit="1"/>
    </xf>
    <xf numFmtId="49" fontId="4" fillId="0" borderId="28" xfId="0" applyNumberFormat="1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NumberFormat="1" applyFont="1" applyFill="1" applyBorder="1" applyAlignment="1">
      <alignment horizontal="left" wrapText="1"/>
    </xf>
    <xf numFmtId="1" fontId="4" fillId="0" borderId="40" xfId="0" applyNumberFormat="1" applyFont="1" applyFill="1" applyBorder="1" applyAlignment="1">
      <alignment horizontal="center" shrinkToFit="1"/>
    </xf>
    <xf numFmtId="1" fontId="4" fillId="0" borderId="35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175" fontId="7" fillId="0" borderId="16" xfId="0" applyNumberFormat="1" applyFont="1" applyFill="1" applyBorder="1" applyAlignment="1">
      <alignment horizontal="right" shrinkToFit="1"/>
    </xf>
    <xf numFmtId="175" fontId="7" fillId="0" borderId="41" xfId="0" applyNumberFormat="1" applyFont="1" applyFill="1" applyBorder="1" applyAlignment="1">
      <alignment horizontal="right" shrinkToFit="1"/>
    </xf>
    <xf numFmtId="175" fontId="7" fillId="0" borderId="42" xfId="0" applyNumberFormat="1" applyFont="1" applyFill="1" applyBorder="1" applyAlignment="1">
      <alignment horizontal="right" shrinkToFit="1"/>
    </xf>
    <xf numFmtId="175" fontId="7" fillId="0" borderId="43" xfId="0" applyNumberFormat="1" applyFont="1" applyFill="1" applyBorder="1" applyAlignment="1">
      <alignment horizontal="right" shrinkToFit="1"/>
    </xf>
    <xf numFmtId="4" fontId="7" fillId="0" borderId="18" xfId="0" applyNumberFormat="1" applyFont="1" applyFill="1" applyBorder="1" applyAlignment="1">
      <alignment horizontal="right" shrinkToFit="1"/>
    </xf>
    <xf numFmtId="0" fontId="0" fillId="0" borderId="44" xfId="0" applyFont="1" applyBorder="1" applyAlignment="1">
      <alignment horizontal="left" wrapText="1"/>
    </xf>
    <xf numFmtId="49" fontId="0" fillId="0" borderId="45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 shrinkToFit="1"/>
    </xf>
    <xf numFmtId="4" fontId="0" fillId="0" borderId="34" xfId="0" applyNumberFormat="1" applyFont="1" applyBorder="1" applyAlignment="1">
      <alignment horizontal="right" shrinkToFit="1"/>
    </xf>
    <xf numFmtId="0" fontId="0" fillId="0" borderId="46" xfId="0" applyFont="1" applyBorder="1" applyAlignment="1">
      <alignment horizontal="left" wrapText="1"/>
    </xf>
    <xf numFmtId="1" fontId="0" fillId="0" borderId="36" xfId="0" applyNumberFormat="1" applyFont="1" applyBorder="1" applyAlignment="1">
      <alignment horizontal="center" shrinkToFit="1"/>
    </xf>
    <xf numFmtId="1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 shrinkToFit="1"/>
    </xf>
    <xf numFmtId="4" fontId="0" fillId="0" borderId="47" xfId="0" applyNumberFormat="1" applyFont="1" applyBorder="1" applyAlignment="1">
      <alignment horizontal="right" shrinkToFit="1"/>
    </xf>
    <xf numFmtId="0" fontId="0" fillId="0" borderId="48" xfId="0" applyNumberFormat="1" applyFont="1" applyBorder="1" applyAlignment="1">
      <alignment horizontal="left" wrapText="1" indent="2"/>
    </xf>
    <xf numFmtId="49" fontId="0" fillId="0" borderId="28" xfId="0" applyNumberFormat="1" applyFont="1" applyBorder="1" applyAlignment="1">
      <alignment horizontal="center" shrinkToFit="1"/>
    </xf>
    <xf numFmtId="49" fontId="0" fillId="0" borderId="28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right" shrinkToFit="1"/>
    </xf>
    <xf numFmtId="4" fontId="0" fillId="0" borderId="29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vertical="center" wrapText="1" shrinkToFit="1"/>
    </xf>
    <xf numFmtId="0" fontId="7" fillId="0" borderId="28" xfId="0" applyFont="1" applyBorder="1" applyAlignment="1">
      <alignment vertical="center" wrapText="1" shrinkToFit="1"/>
    </xf>
    <xf numFmtId="4" fontId="7" fillId="0" borderId="17" xfId="0" applyNumberFormat="1" applyFont="1" applyFill="1" applyBorder="1" applyAlignment="1">
      <alignment horizontal="right" shrinkToFit="1"/>
    </xf>
    <xf numFmtId="4" fontId="7" fillId="0" borderId="28" xfId="0" applyNumberFormat="1" applyFont="1" applyFill="1" applyBorder="1" applyAlignment="1">
      <alignment horizontal="right" shrinkToFit="1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F77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41.875" style="0" customWidth="1"/>
    <col min="2" max="2" width="5.75390625" style="0" customWidth="1"/>
    <col min="3" max="3" width="25.125" style="0" customWidth="1"/>
    <col min="4" max="4" width="19.25390625" style="0" customWidth="1"/>
    <col min="5" max="5" width="17.00390625" style="0" customWidth="1"/>
    <col min="6" max="6" width="19.75390625" style="0" customWidth="1"/>
  </cols>
  <sheetData>
    <row r="1" s="21" customFormat="1" ht="12.75"/>
    <row r="2" spans="1:6" s="22" customFormat="1" ht="13.5" customHeight="1">
      <c r="A2" s="18" t="s">
        <v>32</v>
      </c>
      <c r="B2" s="18"/>
      <c r="C2" s="9"/>
      <c r="D2" s="9"/>
      <c r="E2" s="9"/>
      <c r="F2" s="2"/>
    </row>
    <row r="3" spans="1:6" s="22" customFormat="1" ht="13.5" customHeight="1" thickBot="1">
      <c r="A3" s="18"/>
      <c r="B3" s="18"/>
      <c r="C3" s="9"/>
      <c r="D3" s="9"/>
      <c r="E3" s="9"/>
      <c r="F3" s="16" t="s">
        <v>17</v>
      </c>
    </row>
    <row r="4" spans="1:6" s="22" customFormat="1" ht="13.5" customHeight="1">
      <c r="A4"/>
      <c r="B4" s="8"/>
      <c r="C4"/>
      <c r="D4"/>
      <c r="E4" s="55" t="s">
        <v>55</v>
      </c>
      <c r="F4" s="12" t="s">
        <v>29</v>
      </c>
    </row>
    <row r="5" spans="1:6" s="22" customFormat="1" ht="13.5" customHeight="1">
      <c r="A5" s="45"/>
      <c r="B5" s="45" t="s">
        <v>301</v>
      </c>
      <c r="C5" s="45"/>
      <c r="D5" s="45"/>
      <c r="E5" s="55" t="s">
        <v>30</v>
      </c>
      <c r="F5" s="84">
        <v>41821</v>
      </c>
    </row>
    <row r="6" spans="1:6" s="22" customFormat="1" ht="13.5" customHeight="1">
      <c r="A6" s="8" t="s">
        <v>41</v>
      </c>
      <c r="B6" s="8"/>
      <c r="C6" s="8"/>
      <c r="D6" s="7"/>
      <c r="E6" s="56" t="s">
        <v>37</v>
      </c>
      <c r="F6" s="87" t="s">
        <v>167</v>
      </c>
    </row>
    <row r="7" spans="1:6" s="22" customFormat="1" ht="36" customHeight="1">
      <c r="A7" s="8" t="s">
        <v>42</v>
      </c>
      <c r="B7" s="145" t="s">
        <v>73</v>
      </c>
      <c r="C7" s="145"/>
      <c r="D7" s="145"/>
      <c r="E7" s="56" t="s">
        <v>43</v>
      </c>
      <c r="F7" s="88" t="s">
        <v>75</v>
      </c>
    </row>
    <row r="8" spans="1:6" s="22" customFormat="1" ht="13.5" customHeight="1">
      <c r="A8" s="8" t="s">
        <v>31</v>
      </c>
      <c r="B8" s="8"/>
      <c r="C8" s="8"/>
      <c r="D8" s="7"/>
      <c r="E8" s="57" t="s">
        <v>197</v>
      </c>
      <c r="F8" s="46">
        <v>33619436</v>
      </c>
    </row>
    <row r="9" spans="1:6" s="22" customFormat="1" ht="13.5" customHeight="1">
      <c r="A9" s="45" t="s">
        <v>54</v>
      </c>
      <c r="B9" s="8"/>
      <c r="C9" s="8"/>
      <c r="D9" s="7"/>
      <c r="E9" s="7"/>
      <c r="F9" s="23"/>
    </row>
    <row r="10" spans="1:6" s="22" customFormat="1" ht="13.5" customHeight="1" thickBot="1">
      <c r="A10" s="8" t="s">
        <v>53</v>
      </c>
      <c r="B10" s="8"/>
      <c r="C10" s="8"/>
      <c r="D10" s="7"/>
      <c r="E10" s="7"/>
      <c r="F10" s="13" t="s">
        <v>13</v>
      </c>
    </row>
    <row r="11" spans="1:6" ht="14.25" customHeight="1">
      <c r="A11" s="146" t="s">
        <v>25</v>
      </c>
      <c r="B11" s="146"/>
      <c r="C11" s="146"/>
      <c r="D11" s="146"/>
      <c r="E11" s="146"/>
      <c r="F11" s="146"/>
    </row>
    <row r="12" spans="1:6" ht="5.25" customHeight="1">
      <c r="A12" s="17"/>
      <c r="B12" s="17"/>
      <c r="C12" s="10"/>
      <c r="D12" s="11"/>
      <c r="E12" s="11"/>
      <c r="F12" s="11"/>
    </row>
    <row r="13" spans="1:6" ht="13.5" customHeight="1">
      <c r="A13" s="147" t="s">
        <v>18</v>
      </c>
      <c r="B13" s="147" t="s">
        <v>39</v>
      </c>
      <c r="C13" s="50" t="s">
        <v>46</v>
      </c>
      <c r="D13" s="152" t="s">
        <v>27</v>
      </c>
      <c r="E13" s="152" t="s">
        <v>28</v>
      </c>
      <c r="F13" s="147" t="s">
        <v>26</v>
      </c>
    </row>
    <row r="14" spans="1:6" ht="9.75" customHeight="1">
      <c r="A14" s="148"/>
      <c r="B14" s="150"/>
      <c r="C14" s="50" t="s">
        <v>47</v>
      </c>
      <c r="D14" s="153"/>
      <c r="E14" s="153"/>
      <c r="F14" s="150"/>
    </row>
    <row r="15" spans="1:6" ht="9.75" customHeight="1">
      <c r="A15" s="149"/>
      <c r="B15" s="151"/>
      <c r="C15" s="50" t="s">
        <v>45</v>
      </c>
      <c r="D15" s="154"/>
      <c r="E15" s="154"/>
      <c r="F15" s="151"/>
    </row>
    <row r="16" spans="1:6" ht="9.75" customHeight="1" thickBot="1">
      <c r="A16" s="38">
        <v>1</v>
      </c>
      <c r="B16" s="6">
        <v>2</v>
      </c>
      <c r="C16" s="6">
        <v>3</v>
      </c>
      <c r="D16" s="3" t="s">
        <v>14</v>
      </c>
      <c r="E16" s="3" t="s">
        <v>15</v>
      </c>
      <c r="F16" s="3" t="s">
        <v>19</v>
      </c>
    </row>
    <row r="17" spans="1:6" s="20" customFormat="1" ht="12.75">
      <c r="A17" s="130" t="s">
        <v>48</v>
      </c>
      <c r="B17" s="131" t="s">
        <v>58</v>
      </c>
      <c r="C17" s="132" t="s">
        <v>59</v>
      </c>
      <c r="D17" s="133">
        <f>D19+D64</f>
        <v>1791291.59</v>
      </c>
      <c r="E17" s="133">
        <f>E19+E64</f>
        <v>850863.6599999999</v>
      </c>
      <c r="F17" s="134">
        <f>D17-E17</f>
        <v>940427.9300000002</v>
      </c>
    </row>
    <row r="18" spans="1:6" s="20" customFormat="1" ht="12.75">
      <c r="A18" s="135" t="s">
        <v>57</v>
      </c>
      <c r="B18" s="136"/>
      <c r="C18" s="137"/>
      <c r="D18" s="138"/>
      <c r="E18" s="138"/>
      <c r="F18" s="139"/>
    </row>
    <row r="19" spans="1:6" s="54" customFormat="1" ht="25.5">
      <c r="A19" s="140" t="s">
        <v>168</v>
      </c>
      <c r="B19" s="141" t="s">
        <v>58</v>
      </c>
      <c r="C19" s="142" t="s">
        <v>161</v>
      </c>
      <c r="D19" s="143">
        <f>D20+D24+D29+D31+D39+D46+D57+D61+D42</f>
        <v>385700</v>
      </c>
      <c r="E19" s="143">
        <f>E20+E24+E29+E31+E39+E46+E57+E61+E42+E55</f>
        <v>162772.07</v>
      </c>
      <c r="F19" s="144">
        <f>D19-E19</f>
        <v>222927.93</v>
      </c>
    </row>
    <row r="20" spans="1:6" s="54" customFormat="1" ht="12.75">
      <c r="A20" s="140" t="s">
        <v>169</v>
      </c>
      <c r="B20" s="141" t="s">
        <v>58</v>
      </c>
      <c r="C20" s="142" t="s">
        <v>202</v>
      </c>
      <c r="D20" s="143">
        <v>55400</v>
      </c>
      <c r="E20" s="143">
        <f>E21</f>
        <v>30364.6</v>
      </c>
      <c r="F20" s="144">
        <f aca="true" t="shared" si="0" ref="F20:F72">D20-E20</f>
        <v>25035.4</v>
      </c>
    </row>
    <row r="21" spans="1:6" s="54" customFormat="1" ht="12.75">
      <c r="A21" s="140" t="s">
        <v>170</v>
      </c>
      <c r="B21" s="141" t="s">
        <v>58</v>
      </c>
      <c r="C21" s="142" t="s">
        <v>203</v>
      </c>
      <c r="D21" s="143">
        <v>55400</v>
      </c>
      <c r="E21" s="143">
        <f>E22+E23</f>
        <v>30364.6</v>
      </c>
      <c r="F21" s="144">
        <f t="shared" si="0"/>
        <v>25035.4</v>
      </c>
    </row>
    <row r="22" spans="1:6" s="54" customFormat="1" ht="92.25" customHeight="1">
      <c r="A22" s="140" t="s">
        <v>171</v>
      </c>
      <c r="B22" s="141" t="s">
        <v>58</v>
      </c>
      <c r="C22" s="142" t="s">
        <v>268</v>
      </c>
      <c r="D22" s="143"/>
      <c r="E22" s="143">
        <v>30133.8</v>
      </c>
      <c r="F22" s="144"/>
    </row>
    <row r="23" spans="1:6" s="54" customFormat="1" ht="95.25" customHeight="1">
      <c r="A23" s="140" t="s">
        <v>171</v>
      </c>
      <c r="B23" s="141" t="s">
        <v>58</v>
      </c>
      <c r="C23" s="142" t="s">
        <v>302</v>
      </c>
      <c r="D23" s="143"/>
      <c r="E23" s="143">
        <v>230.8</v>
      </c>
      <c r="F23" s="144"/>
    </row>
    <row r="24" spans="1:6" s="54" customFormat="1" ht="51">
      <c r="A24" s="140" t="s">
        <v>172</v>
      </c>
      <c r="B24" s="141" t="s">
        <v>58</v>
      </c>
      <c r="C24" s="142" t="s">
        <v>204</v>
      </c>
      <c r="D24" s="143">
        <v>30700</v>
      </c>
      <c r="E24" s="143">
        <f>E25+E26+E27+E28</f>
        <v>10783.160000000002</v>
      </c>
      <c r="F24" s="144">
        <f t="shared" si="0"/>
        <v>19916.839999999997</v>
      </c>
    </row>
    <row r="25" spans="1:6" s="54" customFormat="1" ht="37.5" customHeight="1">
      <c r="A25" s="140" t="s">
        <v>198</v>
      </c>
      <c r="B25" s="141" t="s">
        <v>58</v>
      </c>
      <c r="C25" s="142" t="s">
        <v>205</v>
      </c>
      <c r="D25" s="143">
        <v>13000</v>
      </c>
      <c r="E25" s="143">
        <v>4258.67</v>
      </c>
      <c r="F25" s="144">
        <f t="shared" si="0"/>
        <v>8741.33</v>
      </c>
    </row>
    <row r="26" spans="1:6" s="54" customFormat="1" ht="50.25" customHeight="1">
      <c r="A26" s="140" t="s">
        <v>199</v>
      </c>
      <c r="B26" s="141" t="s">
        <v>58</v>
      </c>
      <c r="C26" s="142" t="s">
        <v>206</v>
      </c>
      <c r="D26" s="143">
        <v>200</v>
      </c>
      <c r="E26" s="143">
        <v>85.17</v>
      </c>
      <c r="F26" s="144">
        <f t="shared" si="0"/>
        <v>114.83</v>
      </c>
    </row>
    <row r="27" spans="1:6" s="54" customFormat="1" ht="49.5" customHeight="1">
      <c r="A27" s="140" t="s">
        <v>200</v>
      </c>
      <c r="B27" s="141" t="s">
        <v>58</v>
      </c>
      <c r="C27" s="142" t="s">
        <v>207</v>
      </c>
      <c r="D27" s="143">
        <v>16600</v>
      </c>
      <c r="E27" s="143">
        <v>6439.31</v>
      </c>
      <c r="F27" s="144">
        <f t="shared" si="0"/>
        <v>10160.689999999999</v>
      </c>
    </row>
    <row r="28" spans="1:6" s="54" customFormat="1" ht="48.75" customHeight="1">
      <c r="A28" s="140" t="s">
        <v>201</v>
      </c>
      <c r="B28" s="141" t="s">
        <v>58</v>
      </c>
      <c r="C28" s="142" t="s">
        <v>208</v>
      </c>
      <c r="D28" s="143">
        <v>900</v>
      </c>
      <c r="E28" s="143">
        <v>0.01</v>
      </c>
      <c r="F28" s="144">
        <f t="shared" si="0"/>
        <v>899.99</v>
      </c>
    </row>
    <row r="29" spans="1:6" s="54" customFormat="1" ht="12.75">
      <c r="A29" s="140" t="s">
        <v>173</v>
      </c>
      <c r="B29" s="141" t="s">
        <v>58</v>
      </c>
      <c r="C29" s="142" t="s">
        <v>209</v>
      </c>
      <c r="D29" s="143">
        <v>700</v>
      </c>
      <c r="E29" s="143">
        <f>E30</f>
        <v>2501.5</v>
      </c>
      <c r="F29" s="144">
        <f t="shared" si="0"/>
        <v>-1801.5</v>
      </c>
    </row>
    <row r="30" spans="1:6" s="54" customFormat="1" ht="12.75">
      <c r="A30" s="140" t="s">
        <v>174</v>
      </c>
      <c r="B30" s="141" t="s">
        <v>58</v>
      </c>
      <c r="C30" s="142" t="s">
        <v>303</v>
      </c>
      <c r="D30" s="143">
        <v>700</v>
      </c>
      <c r="E30" s="143">
        <v>2501.5</v>
      </c>
      <c r="F30" s="144">
        <f t="shared" si="0"/>
        <v>-1801.5</v>
      </c>
    </row>
    <row r="31" spans="1:6" s="54" customFormat="1" ht="12.75">
      <c r="A31" s="140" t="s">
        <v>175</v>
      </c>
      <c r="B31" s="141" t="s">
        <v>58</v>
      </c>
      <c r="C31" s="142" t="s">
        <v>210</v>
      </c>
      <c r="D31" s="143">
        <v>43200</v>
      </c>
      <c r="E31" s="143">
        <f>E32+E35</f>
        <v>3207.4100000000003</v>
      </c>
      <c r="F31" s="144">
        <f t="shared" si="0"/>
        <v>39992.59</v>
      </c>
    </row>
    <row r="32" spans="1:6" s="54" customFormat="1" ht="12.75">
      <c r="A32" s="140" t="s">
        <v>176</v>
      </c>
      <c r="B32" s="141" t="s">
        <v>58</v>
      </c>
      <c r="C32" s="142" t="s">
        <v>211</v>
      </c>
      <c r="D32" s="143">
        <v>28200</v>
      </c>
      <c r="E32" s="143">
        <f>E33+E34</f>
        <v>1459.5400000000002</v>
      </c>
      <c r="F32" s="144">
        <f t="shared" si="0"/>
        <v>26740.46</v>
      </c>
    </row>
    <row r="33" spans="1:6" s="54" customFormat="1" ht="59.25" customHeight="1">
      <c r="A33" s="140" t="s">
        <v>177</v>
      </c>
      <c r="B33" s="141" t="s">
        <v>58</v>
      </c>
      <c r="C33" s="142" t="s">
        <v>264</v>
      </c>
      <c r="D33" s="143"/>
      <c r="E33" s="143">
        <v>1445.15</v>
      </c>
      <c r="F33" s="144"/>
    </row>
    <row r="34" spans="1:6" s="54" customFormat="1" ht="57" customHeight="1">
      <c r="A34" s="140" t="s">
        <v>177</v>
      </c>
      <c r="B34" s="141" t="s">
        <v>58</v>
      </c>
      <c r="C34" s="142" t="s">
        <v>265</v>
      </c>
      <c r="D34" s="143"/>
      <c r="E34" s="143">
        <v>14.39</v>
      </c>
      <c r="F34" s="144"/>
    </row>
    <row r="35" spans="1:6" s="54" customFormat="1" ht="12.75">
      <c r="A35" s="140" t="s">
        <v>178</v>
      </c>
      <c r="B35" s="141" t="s">
        <v>58</v>
      </c>
      <c r="C35" s="142" t="s">
        <v>212</v>
      </c>
      <c r="D35" s="143">
        <v>15000</v>
      </c>
      <c r="E35" s="143">
        <f>E36</f>
        <v>1747.8700000000001</v>
      </c>
      <c r="F35" s="144">
        <f t="shared" si="0"/>
        <v>13252.13</v>
      </c>
    </row>
    <row r="36" spans="1:6" s="54" customFormat="1" ht="69" customHeight="1">
      <c r="A36" s="140" t="s">
        <v>179</v>
      </c>
      <c r="B36" s="141" t="s">
        <v>58</v>
      </c>
      <c r="C36" s="142" t="s">
        <v>213</v>
      </c>
      <c r="D36" s="143">
        <v>15000</v>
      </c>
      <c r="E36" s="143">
        <f>E37+E38</f>
        <v>1747.8700000000001</v>
      </c>
      <c r="F36" s="144">
        <f t="shared" si="0"/>
        <v>13252.13</v>
      </c>
    </row>
    <row r="37" spans="1:6" s="54" customFormat="1" ht="87" customHeight="1">
      <c r="A37" s="140" t="s">
        <v>180</v>
      </c>
      <c r="B37" s="141" t="s">
        <v>58</v>
      </c>
      <c r="C37" s="142" t="s">
        <v>266</v>
      </c>
      <c r="D37" s="143"/>
      <c r="E37" s="143">
        <v>1774.66</v>
      </c>
      <c r="F37" s="144"/>
    </row>
    <row r="38" spans="1:6" s="54" customFormat="1" ht="91.5" customHeight="1">
      <c r="A38" s="140" t="s">
        <v>180</v>
      </c>
      <c r="B38" s="141" t="s">
        <v>58</v>
      </c>
      <c r="C38" s="142" t="s">
        <v>267</v>
      </c>
      <c r="D38" s="143"/>
      <c r="E38" s="143">
        <v>-26.79</v>
      </c>
      <c r="F38" s="144"/>
    </row>
    <row r="39" spans="1:6" s="54" customFormat="1" ht="12.75">
      <c r="A39" s="140" t="s">
        <v>181</v>
      </c>
      <c r="B39" s="141" t="s">
        <v>58</v>
      </c>
      <c r="C39" s="142" t="s">
        <v>283</v>
      </c>
      <c r="D39" s="143">
        <v>7600</v>
      </c>
      <c r="E39" s="143">
        <f>E40</f>
        <v>4190</v>
      </c>
      <c r="F39" s="144">
        <f t="shared" si="0"/>
        <v>3410</v>
      </c>
    </row>
    <row r="40" spans="1:6" s="54" customFormat="1" ht="54.75" customHeight="1">
      <c r="A40" s="140" t="s">
        <v>182</v>
      </c>
      <c r="B40" s="141" t="s">
        <v>58</v>
      </c>
      <c r="C40" s="142" t="s">
        <v>282</v>
      </c>
      <c r="D40" s="143">
        <v>7600</v>
      </c>
      <c r="E40" s="143">
        <f>E41</f>
        <v>4190</v>
      </c>
      <c r="F40" s="144">
        <f t="shared" si="0"/>
        <v>3410</v>
      </c>
    </row>
    <row r="41" spans="1:6" s="54" customFormat="1" ht="93" customHeight="1">
      <c r="A41" s="140" t="s">
        <v>183</v>
      </c>
      <c r="B41" s="141" t="s">
        <v>58</v>
      </c>
      <c r="C41" s="142" t="s">
        <v>281</v>
      </c>
      <c r="D41" s="143">
        <v>7600</v>
      </c>
      <c r="E41" s="143">
        <v>4190</v>
      </c>
      <c r="F41" s="144">
        <f t="shared" si="0"/>
        <v>3410</v>
      </c>
    </row>
    <row r="42" spans="1:6" s="54" customFormat="1" ht="39" customHeight="1">
      <c r="A42" s="140" t="s">
        <v>274</v>
      </c>
      <c r="B42" s="141" t="s">
        <v>58</v>
      </c>
      <c r="C42" s="142" t="s">
        <v>275</v>
      </c>
      <c r="D42" s="143">
        <v>0</v>
      </c>
      <c r="E42" s="143">
        <f>E43</f>
        <v>1986.75</v>
      </c>
      <c r="F42" s="144">
        <f t="shared" si="0"/>
        <v>-1986.75</v>
      </c>
    </row>
    <row r="43" spans="1:6" s="54" customFormat="1" ht="31.5" customHeight="1">
      <c r="A43" s="140" t="s">
        <v>276</v>
      </c>
      <c r="B43" s="141" t="s">
        <v>58</v>
      </c>
      <c r="C43" s="142" t="s">
        <v>277</v>
      </c>
      <c r="D43" s="143">
        <v>0</v>
      </c>
      <c r="E43" s="143">
        <f>E44+E45</f>
        <v>1986.75</v>
      </c>
      <c r="F43" s="144">
        <f t="shared" si="0"/>
        <v>-1986.75</v>
      </c>
    </row>
    <row r="44" spans="1:6" s="54" customFormat="1" ht="42.75" customHeight="1">
      <c r="A44" s="140" t="s">
        <v>278</v>
      </c>
      <c r="B44" s="141" t="s">
        <v>58</v>
      </c>
      <c r="C44" s="142" t="s">
        <v>279</v>
      </c>
      <c r="D44" s="143">
        <v>0</v>
      </c>
      <c r="E44" s="143">
        <v>1975</v>
      </c>
      <c r="F44" s="144">
        <f t="shared" si="0"/>
        <v>-1975</v>
      </c>
    </row>
    <row r="45" spans="1:6" s="54" customFormat="1" ht="42" customHeight="1">
      <c r="A45" s="140" t="s">
        <v>278</v>
      </c>
      <c r="B45" s="141" t="s">
        <v>58</v>
      </c>
      <c r="C45" s="142" t="s">
        <v>280</v>
      </c>
      <c r="D45" s="143">
        <v>0</v>
      </c>
      <c r="E45" s="143">
        <v>11.75</v>
      </c>
      <c r="F45" s="144">
        <f t="shared" si="0"/>
        <v>-11.75</v>
      </c>
    </row>
    <row r="46" spans="1:6" s="54" customFormat="1" ht="50.25" customHeight="1">
      <c r="A46" s="140" t="s">
        <v>184</v>
      </c>
      <c r="B46" s="141" t="s">
        <v>58</v>
      </c>
      <c r="C46" s="142" t="s">
        <v>162</v>
      </c>
      <c r="D46" s="143">
        <v>196800</v>
      </c>
      <c r="E46" s="143">
        <f>E47+E52</f>
        <v>86788.65000000001</v>
      </c>
      <c r="F46" s="144">
        <f t="shared" si="0"/>
        <v>110011.34999999999</v>
      </c>
    </row>
    <row r="47" spans="1:6" s="54" customFormat="1" ht="114.75" customHeight="1">
      <c r="A47" s="140" t="s">
        <v>185</v>
      </c>
      <c r="B47" s="141" t="s">
        <v>58</v>
      </c>
      <c r="C47" s="142" t="s">
        <v>163</v>
      </c>
      <c r="D47" s="143">
        <v>194600</v>
      </c>
      <c r="E47" s="143">
        <f>E48+E50</f>
        <v>79655.16</v>
      </c>
      <c r="F47" s="144">
        <f t="shared" si="0"/>
        <v>114944.84</v>
      </c>
    </row>
    <row r="48" spans="1:6" s="54" customFormat="1" ht="78.75" customHeight="1">
      <c r="A48" s="140" t="s">
        <v>186</v>
      </c>
      <c r="B48" s="141" t="s">
        <v>58</v>
      </c>
      <c r="C48" s="142" t="s">
        <v>214</v>
      </c>
      <c r="D48" s="143">
        <v>46800</v>
      </c>
      <c r="E48" s="143">
        <f>E49</f>
        <v>8088.33</v>
      </c>
      <c r="F48" s="144">
        <f t="shared" si="0"/>
        <v>38711.67</v>
      </c>
    </row>
    <row r="49" spans="1:6" s="54" customFormat="1" ht="94.5" customHeight="1">
      <c r="A49" s="140" t="s">
        <v>187</v>
      </c>
      <c r="B49" s="141" t="s">
        <v>58</v>
      </c>
      <c r="C49" s="142" t="s">
        <v>215</v>
      </c>
      <c r="D49" s="143">
        <v>46800</v>
      </c>
      <c r="E49" s="143">
        <v>8088.33</v>
      </c>
      <c r="F49" s="144">
        <f t="shared" si="0"/>
        <v>38711.67</v>
      </c>
    </row>
    <row r="50" spans="1:6" s="54" customFormat="1" ht="85.5" customHeight="1">
      <c r="A50" s="140" t="s">
        <v>188</v>
      </c>
      <c r="B50" s="141" t="s">
        <v>58</v>
      </c>
      <c r="C50" s="142" t="s">
        <v>216</v>
      </c>
      <c r="D50" s="143">
        <v>147800</v>
      </c>
      <c r="E50" s="143">
        <f>E51</f>
        <v>71566.83</v>
      </c>
      <c r="F50" s="144">
        <f t="shared" si="0"/>
        <v>76233.17</v>
      </c>
    </row>
    <row r="51" spans="1:6" s="54" customFormat="1" ht="78.75" customHeight="1">
      <c r="A51" s="140" t="s">
        <v>189</v>
      </c>
      <c r="B51" s="141" t="s">
        <v>58</v>
      </c>
      <c r="C51" s="142" t="s">
        <v>217</v>
      </c>
      <c r="D51" s="143">
        <v>147800</v>
      </c>
      <c r="E51" s="143">
        <v>71566.83</v>
      </c>
      <c r="F51" s="144">
        <f t="shared" si="0"/>
        <v>76233.17</v>
      </c>
    </row>
    <row r="52" spans="1:6" s="54" customFormat="1" ht="89.25" customHeight="1">
      <c r="A52" s="140" t="s">
        <v>190</v>
      </c>
      <c r="B52" s="141" t="s">
        <v>58</v>
      </c>
      <c r="C52" s="142" t="s">
        <v>218</v>
      </c>
      <c r="D52" s="143">
        <v>2200</v>
      </c>
      <c r="E52" s="143">
        <f>E53</f>
        <v>7133.49</v>
      </c>
      <c r="F52" s="144">
        <f t="shared" si="0"/>
        <v>-4933.49</v>
      </c>
    </row>
    <row r="53" spans="1:6" s="54" customFormat="1" ht="116.25" customHeight="1">
      <c r="A53" s="140" t="s">
        <v>191</v>
      </c>
      <c r="B53" s="141" t="s">
        <v>58</v>
      </c>
      <c r="C53" s="142" t="s">
        <v>219</v>
      </c>
      <c r="D53" s="143">
        <v>2200</v>
      </c>
      <c r="E53" s="143">
        <f>E54</f>
        <v>7133.49</v>
      </c>
      <c r="F53" s="144">
        <f t="shared" si="0"/>
        <v>-4933.49</v>
      </c>
    </row>
    <row r="54" spans="1:6" s="54" customFormat="1" ht="88.5" customHeight="1">
      <c r="A54" s="140" t="s">
        <v>192</v>
      </c>
      <c r="B54" s="141" t="s">
        <v>58</v>
      </c>
      <c r="C54" s="142" t="s">
        <v>220</v>
      </c>
      <c r="D54" s="143">
        <v>2200</v>
      </c>
      <c r="E54" s="143">
        <v>7133.49</v>
      </c>
      <c r="F54" s="144">
        <f t="shared" si="0"/>
        <v>-4933.49</v>
      </c>
    </row>
    <row r="55" spans="1:6" s="54" customFormat="1" ht="30" customHeight="1">
      <c r="A55" s="140" t="s">
        <v>304</v>
      </c>
      <c r="B55" s="141" t="s">
        <v>58</v>
      </c>
      <c r="C55" s="142" t="s">
        <v>305</v>
      </c>
      <c r="D55" s="143">
        <v>0</v>
      </c>
      <c r="E55" s="143">
        <f>E56</f>
        <v>3000</v>
      </c>
      <c r="F55" s="144">
        <f t="shared" si="0"/>
        <v>-3000</v>
      </c>
    </row>
    <row r="56" spans="1:6" s="54" customFormat="1" ht="17.25" customHeight="1">
      <c r="A56" s="140" t="s">
        <v>306</v>
      </c>
      <c r="B56" s="141" t="s">
        <v>58</v>
      </c>
      <c r="C56" s="142" t="s">
        <v>307</v>
      </c>
      <c r="D56" s="143"/>
      <c r="E56" s="143">
        <v>3000</v>
      </c>
      <c r="F56" s="144"/>
    </row>
    <row r="57" spans="1:6" s="54" customFormat="1" ht="38.25">
      <c r="A57" s="140" t="s">
        <v>193</v>
      </c>
      <c r="B57" s="141" t="s">
        <v>58</v>
      </c>
      <c r="C57" s="142" t="s">
        <v>221</v>
      </c>
      <c r="D57" s="143">
        <v>13000</v>
      </c>
      <c r="E57" s="143">
        <f>E58</f>
        <v>11350</v>
      </c>
      <c r="F57" s="144">
        <f t="shared" si="0"/>
        <v>1650</v>
      </c>
    </row>
    <row r="58" spans="1:6" s="54" customFormat="1" ht="25.5">
      <c r="A58" s="140" t="s">
        <v>194</v>
      </c>
      <c r="B58" s="141" t="s">
        <v>58</v>
      </c>
      <c r="C58" s="142" t="s">
        <v>222</v>
      </c>
      <c r="D58" s="143">
        <v>13000</v>
      </c>
      <c r="E58" s="143">
        <f>E59</f>
        <v>11350</v>
      </c>
      <c r="F58" s="144">
        <f t="shared" si="0"/>
        <v>1650</v>
      </c>
    </row>
    <row r="59" spans="1:6" s="54" customFormat="1" ht="23.25" customHeight="1">
      <c r="A59" s="140" t="s">
        <v>195</v>
      </c>
      <c r="B59" s="141" t="s">
        <v>58</v>
      </c>
      <c r="C59" s="142" t="s">
        <v>223</v>
      </c>
      <c r="D59" s="143">
        <v>13000</v>
      </c>
      <c r="E59" s="143">
        <f>E60</f>
        <v>11350</v>
      </c>
      <c r="F59" s="144">
        <f t="shared" si="0"/>
        <v>1650</v>
      </c>
    </row>
    <row r="60" spans="1:6" s="54" customFormat="1" ht="41.25" customHeight="1">
      <c r="A60" s="140" t="s">
        <v>196</v>
      </c>
      <c r="B60" s="141" t="s">
        <v>58</v>
      </c>
      <c r="C60" s="142" t="s">
        <v>224</v>
      </c>
      <c r="D60" s="143">
        <v>13000</v>
      </c>
      <c r="E60" s="143">
        <v>11350</v>
      </c>
      <c r="F60" s="144">
        <f t="shared" si="0"/>
        <v>1650</v>
      </c>
    </row>
    <row r="61" spans="1:6" s="54" customFormat="1" ht="12.75">
      <c r="A61" s="140" t="s">
        <v>0</v>
      </c>
      <c r="B61" s="141" t="s">
        <v>58</v>
      </c>
      <c r="C61" s="142" t="s">
        <v>164</v>
      </c>
      <c r="D61" s="143">
        <v>38300</v>
      </c>
      <c r="E61" s="143">
        <f>E62</f>
        <v>8600</v>
      </c>
      <c r="F61" s="144">
        <f t="shared" si="0"/>
        <v>29700</v>
      </c>
    </row>
    <row r="62" spans="1:6" s="54" customFormat="1" ht="12.75">
      <c r="A62" s="140" t="s">
        <v>1</v>
      </c>
      <c r="B62" s="141" t="s">
        <v>58</v>
      </c>
      <c r="C62" s="142" t="s">
        <v>225</v>
      </c>
      <c r="D62" s="143">
        <v>38300</v>
      </c>
      <c r="E62" s="143">
        <f>E63</f>
        <v>8600</v>
      </c>
      <c r="F62" s="144">
        <f t="shared" si="0"/>
        <v>29700</v>
      </c>
    </row>
    <row r="63" spans="1:6" s="54" customFormat="1" ht="25.5">
      <c r="A63" s="140" t="s">
        <v>2</v>
      </c>
      <c r="B63" s="141" t="s">
        <v>58</v>
      </c>
      <c r="C63" s="142" t="s">
        <v>226</v>
      </c>
      <c r="D63" s="143">
        <v>38300</v>
      </c>
      <c r="E63" s="143">
        <v>8600</v>
      </c>
      <c r="F63" s="144">
        <f t="shared" si="0"/>
        <v>29700</v>
      </c>
    </row>
    <row r="64" spans="1:6" s="54" customFormat="1" ht="12.75">
      <c r="A64" s="140" t="s">
        <v>3</v>
      </c>
      <c r="B64" s="141" t="s">
        <v>58</v>
      </c>
      <c r="C64" s="142" t="s">
        <v>165</v>
      </c>
      <c r="D64" s="143">
        <f>D65</f>
        <v>1405591.59</v>
      </c>
      <c r="E64" s="143">
        <f>E65</f>
        <v>688091.59</v>
      </c>
      <c r="F64" s="144">
        <f t="shared" si="0"/>
        <v>717500.0000000001</v>
      </c>
    </row>
    <row r="65" spans="1:6" s="54" customFormat="1" ht="38.25">
      <c r="A65" s="140" t="s">
        <v>4</v>
      </c>
      <c r="B65" s="141" t="s">
        <v>58</v>
      </c>
      <c r="C65" s="142" t="s">
        <v>166</v>
      </c>
      <c r="D65" s="143">
        <f>D66+D71+D74</f>
        <v>1405591.59</v>
      </c>
      <c r="E65" s="143">
        <f>E66+E71+E74</f>
        <v>688091.59</v>
      </c>
      <c r="F65" s="144">
        <f t="shared" si="0"/>
        <v>717500.0000000001</v>
      </c>
    </row>
    <row r="66" spans="1:6" s="54" customFormat="1" ht="38.25">
      <c r="A66" s="140" t="s">
        <v>5</v>
      </c>
      <c r="B66" s="141" t="s">
        <v>58</v>
      </c>
      <c r="C66" s="142" t="s">
        <v>227</v>
      </c>
      <c r="D66" s="143">
        <f>D67+D69</f>
        <v>1298100</v>
      </c>
      <c r="E66" s="143">
        <f>E67+E69</f>
        <v>630000</v>
      </c>
      <c r="F66" s="144">
        <f t="shared" si="0"/>
        <v>668100</v>
      </c>
    </row>
    <row r="67" spans="1:6" s="54" customFormat="1" ht="25.5">
      <c r="A67" s="140" t="s">
        <v>6</v>
      </c>
      <c r="B67" s="141" t="s">
        <v>58</v>
      </c>
      <c r="C67" s="142" t="s">
        <v>228</v>
      </c>
      <c r="D67" s="143">
        <v>532000</v>
      </c>
      <c r="E67" s="143">
        <f>E68</f>
        <v>252000</v>
      </c>
      <c r="F67" s="144">
        <f t="shared" si="0"/>
        <v>280000</v>
      </c>
    </row>
    <row r="68" spans="1:6" s="54" customFormat="1" ht="38.25">
      <c r="A68" s="140" t="s">
        <v>7</v>
      </c>
      <c r="B68" s="141" t="s">
        <v>58</v>
      </c>
      <c r="C68" s="142" t="s">
        <v>229</v>
      </c>
      <c r="D68" s="143">
        <v>532000</v>
      </c>
      <c r="E68" s="143">
        <v>252000</v>
      </c>
      <c r="F68" s="144">
        <f t="shared" si="0"/>
        <v>280000</v>
      </c>
    </row>
    <row r="69" spans="1:6" s="54" customFormat="1" ht="38.25">
      <c r="A69" s="140" t="s">
        <v>8</v>
      </c>
      <c r="B69" s="141" t="s">
        <v>58</v>
      </c>
      <c r="C69" s="142" t="s">
        <v>230</v>
      </c>
      <c r="D69" s="143">
        <v>766100</v>
      </c>
      <c r="E69" s="143">
        <f>E70</f>
        <v>378000</v>
      </c>
      <c r="F69" s="144">
        <f t="shared" si="0"/>
        <v>388100</v>
      </c>
    </row>
    <row r="70" spans="1:6" s="54" customFormat="1" ht="38.25">
      <c r="A70" s="140" t="s">
        <v>9</v>
      </c>
      <c r="B70" s="141" t="s">
        <v>58</v>
      </c>
      <c r="C70" s="142" t="s">
        <v>231</v>
      </c>
      <c r="D70" s="143">
        <v>766100</v>
      </c>
      <c r="E70" s="143">
        <v>378000</v>
      </c>
      <c r="F70" s="144">
        <f t="shared" si="0"/>
        <v>388100</v>
      </c>
    </row>
    <row r="71" spans="1:6" s="54" customFormat="1" ht="38.25">
      <c r="A71" s="140" t="s">
        <v>10</v>
      </c>
      <c r="B71" s="141" t="s">
        <v>58</v>
      </c>
      <c r="C71" s="142" t="s">
        <v>232</v>
      </c>
      <c r="D71" s="143">
        <v>50200</v>
      </c>
      <c r="E71" s="143">
        <f>E72</f>
        <v>25000</v>
      </c>
      <c r="F71" s="144">
        <f t="shared" si="0"/>
        <v>25200</v>
      </c>
    </row>
    <row r="72" spans="1:6" s="54" customFormat="1" ht="39.75" customHeight="1">
      <c r="A72" s="140" t="s">
        <v>11</v>
      </c>
      <c r="B72" s="141" t="s">
        <v>58</v>
      </c>
      <c r="C72" s="142" t="s">
        <v>233</v>
      </c>
      <c r="D72" s="143">
        <v>50200</v>
      </c>
      <c r="E72" s="143">
        <f>E73</f>
        <v>25000</v>
      </c>
      <c r="F72" s="144">
        <f t="shared" si="0"/>
        <v>25200</v>
      </c>
    </row>
    <row r="73" spans="1:6" s="54" customFormat="1" ht="48" customHeight="1">
      <c r="A73" s="140" t="s">
        <v>12</v>
      </c>
      <c r="B73" s="141" t="s">
        <v>58</v>
      </c>
      <c r="C73" s="142" t="s">
        <v>234</v>
      </c>
      <c r="D73" s="143">
        <v>50200</v>
      </c>
      <c r="E73" s="143">
        <v>25000</v>
      </c>
      <c r="F73" s="144">
        <f>D73-E73</f>
        <v>25200</v>
      </c>
    </row>
    <row r="74" spans="1:6" s="54" customFormat="1" ht="22.5" customHeight="1">
      <c r="A74" s="140" t="s">
        <v>284</v>
      </c>
      <c r="B74" s="141" t="s">
        <v>58</v>
      </c>
      <c r="C74" s="142" t="s">
        <v>285</v>
      </c>
      <c r="D74" s="143">
        <f>D75</f>
        <v>57291.59</v>
      </c>
      <c r="E74" s="143">
        <f>E75</f>
        <v>33091.59</v>
      </c>
      <c r="F74" s="144">
        <f>D74-E74</f>
        <v>24200</v>
      </c>
    </row>
    <row r="75" spans="1:6" s="54" customFormat="1" ht="31.5" customHeight="1">
      <c r="A75" s="140" t="s">
        <v>286</v>
      </c>
      <c r="B75" s="141" t="s">
        <v>58</v>
      </c>
      <c r="C75" s="142" t="s">
        <v>289</v>
      </c>
      <c r="D75" s="143">
        <f>D76</f>
        <v>57291.59</v>
      </c>
      <c r="E75" s="143">
        <f>E76</f>
        <v>33091.59</v>
      </c>
      <c r="F75" s="144">
        <f>D75-E75</f>
        <v>24200</v>
      </c>
    </row>
    <row r="76" spans="1:6" s="54" customFormat="1" ht="26.25" customHeight="1" thickBot="1">
      <c r="A76" s="140" t="s">
        <v>287</v>
      </c>
      <c r="B76" s="141" t="s">
        <v>58</v>
      </c>
      <c r="C76" s="142" t="s">
        <v>288</v>
      </c>
      <c r="D76" s="143">
        <v>57291.59</v>
      </c>
      <c r="E76" s="143">
        <v>33091.59</v>
      </c>
      <c r="F76" s="144">
        <f>D76-E76</f>
        <v>24200</v>
      </c>
    </row>
    <row r="77" spans="1:6" s="21" customFormat="1" ht="12.75">
      <c r="A77" s="60"/>
      <c r="B77" s="58"/>
      <c r="C77" s="58"/>
      <c r="D77" s="59"/>
      <c r="E77" s="59"/>
      <c r="F77" s="59"/>
    </row>
  </sheetData>
  <sheetProtection/>
  <mergeCells count="7">
    <mergeCell ref="B7:D7"/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96"/>
  <sheetViews>
    <sheetView showGridLines="0" zoomScale="115" zoomScaleNormal="115" zoomScaleSheetLayoutView="100" zoomScalePageLayoutView="0" workbookViewId="0" topLeftCell="A70">
      <selection activeCell="E8" sqref="E8:E9"/>
    </sheetView>
  </sheetViews>
  <sheetFormatPr defaultColWidth="9.00390625" defaultRowHeight="12.75"/>
  <cols>
    <col min="1" max="1" width="34.25390625" style="0" customWidth="1"/>
    <col min="2" max="2" width="4.625" style="0" customWidth="1"/>
    <col min="3" max="3" width="19.625" style="0" customWidth="1"/>
    <col min="4" max="4" width="12.75390625" style="0" customWidth="1"/>
    <col min="5" max="5" width="12.25390625" style="0" customWidth="1"/>
    <col min="6" max="6" width="13.25390625" style="0" customWidth="1"/>
    <col min="7" max="8" width="0.74609375" style="0" customWidth="1"/>
  </cols>
  <sheetData>
    <row r="1" spans="1:8" ht="15">
      <c r="A1" s="146" t="s">
        <v>38</v>
      </c>
      <c r="B1" s="146"/>
      <c r="C1" s="146"/>
      <c r="D1" s="146"/>
      <c r="E1" s="146"/>
      <c r="F1" s="31" t="s">
        <v>35</v>
      </c>
      <c r="G1" s="33"/>
      <c r="H1" s="33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12.75" customHeight="1">
      <c r="A3" s="89"/>
      <c r="B3" s="90" t="s">
        <v>21</v>
      </c>
      <c r="C3" s="91" t="s">
        <v>20</v>
      </c>
      <c r="D3" s="91" t="s">
        <v>33</v>
      </c>
      <c r="E3" s="92"/>
      <c r="F3" s="155" t="s">
        <v>26</v>
      </c>
      <c r="G3" s="33"/>
      <c r="H3" s="33"/>
    </row>
    <row r="4" spans="1:8" ht="12.75" customHeight="1">
      <c r="A4" s="93" t="s">
        <v>18</v>
      </c>
      <c r="B4" s="94" t="s">
        <v>22</v>
      </c>
      <c r="C4" s="95" t="s">
        <v>44</v>
      </c>
      <c r="D4" s="95" t="s">
        <v>34</v>
      </c>
      <c r="E4" s="96" t="s">
        <v>28</v>
      </c>
      <c r="F4" s="156"/>
      <c r="G4" s="33"/>
      <c r="H4" s="33"/>
    </row>
    <row r="5" spans="1:8" ht="11.25" customHeight="1">
      <c r="A5" s="97"/>
      <c r="B5" s="94" t="s">
        <v>23</v>
      </c>
      <c r="C5" s="98" t="s">
        <v>45</v>
      </c>
      <c r="D5" s="98" t="s">
        <v>16</v>
      </c>
      <c r="E5" s="99"/>
      <c r="F5" s="157"/>
      <c r="G5" s="33"/>
      <c r="H5" s="33"/>
    </row>
    <row r="6" spans="1:8" ht="13.5" thickBot="1">
      <c r="A6" s="100">
        <v>1</v>
      </c>
      <c r="B6" s="101">
        <v>2</v>
      </c>
      <c r="C6" s="102">
        <v>3</v>
      </c>
      <c r="D6" s="103" t="s">
        <v>14</v>
      </c>
      <c r="E6" s="103" t="s">
        <v>15</v>
      </c>
      <c r="F6" s="103" t="s">
        <v>19</v>
      </c>
      <c r="G6" s="39"/>
      <c r="H6" s="24"/>
    </row>
    <row r="7" spans="1:6" s="32" customFormat="1" ht="12.75">
      <c r="A7" s="110" t="s">
        <v>70</v>
      </c>
      <c r="B7" s="111">
        <v>200</v>
      </c>
      <c r="C7" s="112" t="s">
        <v>59</v>
      </c>
      <c r="D7" s="104">
        <f>D8+D14+D19+D28+D31+D36+D39+D47+D51+D59+D63+D70+D85+D89+D82+D55</f>
        <v>1859937.45</v>
      </c>
      <c r="E7" s="104">
        <f>E8+E14+E19+E28+E31+E36+E39+E47+E51+E59+E63+E70+E85+E89+E82+E55</f>
        <v>760402.4</v>
      </c>
      <c r="F7" s="104">
        <f>D7-E7</f>
        <v>1099535.0499999998</v>
      </c>
    </row>
    <row r="8" spans="1:6" s="32" customFormat="1" ht="12.75">
      <c r="A8" s="113" t="s">
        <v>57</v>
      </c>
      <c r="B8" s="114"/>
      <c r="C8" s="115"/>
      <c r="D8" s="158">
        <f>D10</f>
        <v>316200</v>
      </c>
      <c r="E8" s="158">
        <f>E10</f>
        <v>169620.17</v>
      </c>
      <c r="F8" s="125"/>
    </row>
    <row r="9" spans="1:6" s="53" customFormat="1" ht="23.25" customHeight="1">
      <c r="A9" s="116" t="s">
        <v>139</v>
      </c>
      <c r="B9" s="117" t="s">
        <v>76</v>
      </c>
      <c r="C9" s="118" t="s">
        <v>77</v>
      </c>
      <c r="D9" s="159"/>
      <c r="E9" s="159"/>
      <c r="F9" s="126">
        <f>D8-E8</f>
        <v>146579.83</v>
      </c>
    </row>
    <row r="10" spans="1:6" s="53" customFormat="1" ht="12.75">
      <c r="A10" s="116" t="s">
        <v>140</v>
      </c>
      <c r="B10" s="117" t="s">
        <v>76</v>
      </c>
      <c r="C10" s="118" t="s">
        <v>78</v>
      </c>
      <c r="D10" s="129">
        <f>D11</f>
        <v>316200</v>
      </c>
      <c r="E10" s="129">
        <f>E11</f>
        <v>169620.17</v>
      </c>
      <c r="F10" s="127">
        <f aca="true" t="shared" si="0" ref="F10:F92">D10-E10</f>
        <v>146579.83</v>
      </c>
    </row>
    <row r="11" spans="1:6" s="53" customFormat="1" ht="22.5">
      <c r="A11" s="116" t="s">
        <v>141</v>
      </c>
      <c r="B11" s="117" t="s">
        <v>76</v>
      </c>
      <c r="C11" s="118" t="s">
        <v>79</v>
      </c>
      <c r="D11" s="129">
        <f>D12+D13</f>
        <v>316200</v>
      </c>
      <c r="E11" s="129">
        <f>E12+E13</f>
        <v>169620.17</v>
      </c>
      <c r="F11" s="128">
        <f t="shared" si="0"/>
        <v>146579.83</v>
      </c>
    </row>
    <row r="12" spans="1:6" s="53" customFormat="1" ht="12.75">
      <c r="A12" s="116" t="s">
        <v>142</v>
      </c>
      <c r="B12" s="117" t="s">
        <v>76</v>
      </c>
      <c r="C12" s="118" t="s">
        <v>80</v>
      </c>
      <c r="D12" s="129">
        <v>245300</v>
      </c>
      <c r="E12" s="129">
        <v>132828.1</v>
      </c>
      <c r="F12" s="128">
        <f t="shared" si="0"/>
        <v>112471.9</v>
      </c>
    </row>
    <row r="13" spans="1:6" s="53" customFormat="1" ht="24" customHeight="1">
      <c r="A13" s="116" t="s">
        <v>143</v>
      </c>
      <c r="B13" s="117" t="s">
        <v>76</v>
      </c>
      <c r="C13" s="118" t="s">
        <v>81</v>
      </c>
      <c r="D13" s="129">
        <v>70900</v>
      </c>
      <c r="E13" s="129">
        <v>36792.07</v>
      </c>
      <c r="F13" s="128">
        <f t="shared" si="0"/>
        <v>34107.93</v>
      </c>
    </row>
    <row r="14" spans="1:6" s="53" customFormat="1" ht="22.5" customHeight="1">
      <c r="A14" s="116" t="s">
        <v>139</v>
      </c>
      <c r="B14" s="117" t="s">
        <v>76</v>
      </c>
      <c r="C14" s="118" t="s">
        <v>82</v>
      </c>
      <c r="D14" s="129">
        <f>D15</f>
        <v>290745.86</v>
      </c>
      <c r="E14" s="129">
        <f>E15</f>
        <v>113404.75</v>
      </c>
      <c r="F14" s="128">
        <f t="shared" si="0"/>
        <v>177341.11</v>
      </c>
    </row>
    <row r="15" spans="1:6" s="53" customFormat="1" ht="12.75">
      <c r="A15" s="116" t="s">
        <v>140</v>
      </c>
      <c r="B15" s="117" t="s">
        <v>76</v>
      </c>
      <c r="C15" s="118" t="s">
        <v>83</v>
      </c>
      <c r="D15" s="129">
        <f>D16</f>
        <v>290745.86</v>
      </c>
      <c r="E15" s="129">
        <f>E16</f>
        <v>113404.75</v>
      </c>
      <c r="F15" s="128">
        <f t="shared" si="0"/>
        <v>177341.11</v>
      </c>
    </row>
    <row r="16" spans="1:6" s="53" customFormat="1" ht="22.5">
      <c r="A16" s="116" t="s">
        <v>141</v>
      </c>
      <c r="B16" s="117" t="s">
        <v>76</v>
      </c>
      <c r="C16" s="118" t="s">
        <v>84</v>
      </c>
      <c r="D16" s="129">
        <f>D17+D18</f>
        <v>290745.86</v>
      </c>
      <c r="E16" s="129">
        <f>E17+E18</f>
        <v>113404.75</v>
      </c>
      <c r="F16" s="128">
        <f t="shared" si="0"/>
        <v>177341.11</v>
      </c>
    </row>
    <row r="17" spans="1:6" s="53" customFormat="1" ht="12.75">
      <c r="A17" s="116" t="s">
        <v>142</v>
      </c>
      <c r="B17" s="117" t="s">
        <v>76</v>
      </c>
      <c r="C17" s="118" t="s">
        <v>85</v>
      </c>
      <c r="D17" s="129">
        <v>240945.86</v>
      </c>
      <c r="E17" s="129">
        <v>89478.56</v>
      </c>
      <c r="F17" s="128">
        <f t="shared" si="0"/>
        <v>151467.3</v>
      </c>
    </row>
    <row r="18" spans="1:6" s="53" customFormat="1" ht="22.5">
      <c r="A18" s="116" t="s">
        <v>143</v>
      </c>
      <c r="B18" s="117" t="s">
        <v>76</v>
      </c>
      <c r="C18" s="118" t="s">
        <v>86</v>
      </c>
      <c r="D18" s="129">
        <v>49800</v>
      </c>
      <c r="E18" s="129">
        <v>23926.19</v>
      </c>
      <c r="F18" s="128">
        <f t="shared" si="0"/>
        <v>25873.81</v>
      </c>
    </row>
    <row r="19" spans="1:6" s="53" customFormat="1" ht="22.5">
      <c r="A19" s="116" t="s">
        <v>144</v>
      </c>
      <c r="B19" s="117" t="s">
        <v>76</v>
      </c>
      <c r="C19" s="118" t="s">
        <v>87</v>
      </c>
      <c r="D19" s="129">
        <f>D20+D26</f>
        <v>128700</v>
      </c>
      <c r="E19" s="129">
        <f>E20+E26</f>
        <v>58611.93</v>
      </c>
      <c r="F19" s="128">
        <f t="shared" si="0"/>
        <v>70088.07</v>
      </c>
    </row>
    <row r="20" spans="1:6" s="53" customFormat="1" ht="12.75">
      <c r="A20" s="116" t="s">
        <v>140</v>
      </c>
      <c r="B20" s="117" t="s">
        <v>76</v>
      </c>
      <c r="C20" s="118" t="s">
        <v>88</v>
      </c>
      <c r="D20" s="129">
        <f>D21</f>
        <v>125700</v>
      </c>
      <c r="E20" s="129">
        <f>E21</f>
        <v>56211.93</v>
      </c>
      <c r="F20" s="128">
        <f t="shared" si="0"/>
        <v>69488.07</v>
      </c>
    </row>
    <row r="21" spans="1:6" s="53" customFormat="1" ht="12.75">
      <c r="A21" s="116" t="s">
        <v>145</v>
      </c>
      <c r="B21" s="117" t="s">
        <v>76</v>
      </c>
      <c r="C21" s="118" t="s">
        <v>89</v>
      </c>
      <c r="D21" s="129">
        <f>D22+D23+D24+D25</f>
        <v>125700</v>
      </c>
      <c r="E21" s="129">
        <f>E22+E23+E24+E25</f>
        <v>56211.93</v>
      </c>
      <c r="F21" s="128">
        <f t="shared" si="0"/>
        <v>69488.07</v>
      </c>
    </row>
    <row r="22" spans="1:6" s="53" customFormat="1" ht="12.75">
      <c r="A22" s="116" t="s">
        <v>146</v>
      </c>
      <c r="B22" s="117" t="s">
        <v>76</v>
      </c>
      <c r="C22" s="118" t="s">
        <v>90</v>
      </c>
      <c r="D22" s="129">
        <v>10400</v>
      </c>
      <c r="E22" s="129">
        <v>7257.07</v>
      </c>
      <c r="F22" s="128">
        <f t="shared" si="0"/>
        <v>3142.9300000000003</v>
      </c>
    </row>
    <row r="23" spans="1:6" s="53" customFormat="1" ht="12.75">
      <c r="A23" s="116" t="s">
        <v>147</v>
      </c>
      <c r="B23" s="117" t="s">
        <v>76</v>
      </c>
      <c r="C23" s="118" t="s">
        <v>91</v>
      </c>
      <c r="D23" s="129">
        <v>44000</v>
      </c>
      <c r="E23" s="129">
        <v>28419.46</v>
      </c>
      <c r="F23" s="128">
        <f t="shared" si="0"/>
        <v>15580.54</v>
      </c>
    </row>
    <row r="24" spans="1:6" s="53" customFormat="1" ht="22.5">
      <c r="A24" s="116" t="s">
        <v>148</v>
      </c>
      <c r="B24" s="117" t="s">
        <v>76</v>
      </c>
      <c r="C24" s="118" t="s">
        <v>92</v>
      </c>
      <c r="D24" s="129">
        <v>10500</v>
      </c>
      <c r="E24" s="129">
        <v>2685.4</v>
      </c>
      <c r="F24" s="128">
        <f t="shared" si="0"/>
        <v>7814.6</v>
      </c>
    </row>
    <row r="25" spans="1:6" s="53" customFormat="1" ht="12.75">
      <c r="A25" s="116" t="s">
        <v>149</v>
      </c>
      <c r="B25" s="117" t="s">
        <v>76</v>
      </c>
      <c r="C25" s="118" t="s">
        <v>93</v>
      </c>
      <c r="D25" s="129">
        <v>60800</v>
      </c>
      <c r="E25" s="129">
        <v>17850</v>
      </c>
      <c r="F25" s="128">
        <f t="shared" si="0"/>
        <v>42950</v>
      </c>
    </row>
    <row r="26" spans="1:6" s="53" customFormat="1" ht="12.75">
      <c r="A26" s="116" t="s">
        <v>150</v>
      </c>
      <c r="B26" s="117" t="s">
        <v>76</v>
      </c>
      <c r="C26" s="118" t="s">
        <v>94</v>
      </c>
      <c r="D26" s="129">
        <f>D27</f>
        <v>3000</v>
      </c>
      <c r="E26" s="129">
        <f>E27</f>
        <v>2400</v>
      </c>
      <c r="F26" s="128">
        <f t="shared" si="0"/>
        <v>600</v>
      </c>
    </row>
    <row r="27" spans="1:6" s="53" customFormat="1" ht="22.5">
      <c r="A27" s="116" t="s">
        <v>151</v>
      </c>
      <c r="B27" s="117" t="s">
        <v>76</v>
      </c>
      <c r="C27" s="118" t="s">
        <v>95</v>
      </c>
      <c r="D27" s="129">
        <v>3000</v>
      </c>
      <c r="E27" s="129">
        <v>2400</v>
      </c>
      <c r="F27" s="128">
        <f t="shared" si="0"/>
        <v>600</v>
      </c>
    </row>
    <row r="28" spans="1:6" s="53" customFormat="1" ht="22.5">
      <c r="A28" s="116" t="s">
        <v>144</v>
      </c>
      <c r="B28" s="117" t="s">
        <v>76</v>
      </c>
      <c r="C28" s="118" t="s">
        <v>96</v>
      </c>
      <c r="D28" s="129">
        <f>D29</f>
        <v>1000</v>
      </c>
      <c r="E28" s="129">
        <f>E29</f>
        <v>0</v>
      </c>
      <c r="F28" s="128">
        <f t="shared" si="0"/>
        <v>1000</v>
      </c>
    </row>
    <row r="29" spans="1:6" s="53" customFormat="1" ht="12.75">
      <c r="A29" s="116" t="s">
        <v>140</v>
      </c>
      <c r="B29" s="117" t="s">
        <v>76</v>
      </c>
      <c r="C29" s="118" t="s">
        <v>97</v>
      </c>
      <c r="D29" s="129">
        <f>D30</f>
        <v>1000</v>
      </c>
      <c r="E29" s="129">
        <f>E30</f>
        <v>0</v>
      </c>
      <c r="F29" s="128">
        <f t="shared" si="0"/>
        <v>1000</v>
      </c>
    </row>
    <row r="30" spans="1:6" s="53" customFormat="1" ht="12.75">
      <c r="A30" s="116" t="s">
        <v>152</v>
      </c>
      <c r="B30" s="117" t="s">
        <v>76</v>
      </c>
      <c r="C30" s="118" t="s">
        <v>98</v>
      </c>
      <c r="D30" s="129">
        <v>1000</v>
      </c>
      <c r="E30" s="129">
        <v>0</v>
      </c>
      <c r="F30" s="128">
        <f t="shared" si="0"/>
        <v>1000</v>
      </c>
    </row>
    <row r="31" spans="1:6" s="53" customFormat="1" ht="22.5">
      <c r="A31" s="116" t="s">
        <v>139</v>
      </c>
      <c r="B31" s="117" t="s">
        <v>76</v>
      </c>
      <c r="C31" s="118" t="s">
        <v>99</v>
      </c>
      <c r="D31" s="129">
        <f>D32</f>
        <v>185400</v>
      </c>
      <c r="E31" s="129">
        <f>E32</f>
        <v>76179.61</v>
      </c>
      <c r="F31" s="128">
        <f t="shared" si="0"/>
        <v>109220.39</v>
      </c>
    </row>
    <row r="32" spans="1:6" s="53" customFormat="1" ht="12.75">
      <c r="A32" s="116" t="s">
        <v>140</v>
      </c>
      <c r="B32" s="117" t="s">
        <v>76</v>
      </c>
      <c r="C32" s="118" t="s">
        <v>100</v>
      </c>
      <c r="D32" s="129">
        <f>D33</f>
        <v>185400</v>
      </c>
      <c r="E32" s="129">
        <f>E33</f>
        <v>76179.61</v>
      </c>
      <c r="F32" s="128">
        <f t="shared" si="0"/>
        <v>109220.39</v>
      </c>
    </row>
    <row r="33" spans="1:6" s="53" customFormat="1" ht="22.5">
      <c r="A33" s="116" t="s">
        <v>141</v>
      </c>
      <c r="B33" s="117" t="s">
        <v>76</v>
      </c>
      <c r="C33" s="118" t="s">
        <v>101</v>
      </c>
      <c r="D33" s="129">
        <f>D34+D35</f>
        <v>185400</v>
      </c>
      <c r="E33" s="129">
        <f>E34+E35</f>
        <v>76179.61</v>
      </c>
      <c r="F33" s="128">
        <f t="shared" si="0"/>
        <v>109220.39</v>
      </c>
    </row>
    <row r="34" spans="1:6" s="53" customFormat="1" ht="12.75">
      <c r="A34" s="116" t="s">
        <v>142</v>
      </c>
      <c r="B34" s="117" t="s">
        <v>76</v>
      </c>
      <c r="C34" s="118" t="s">
        <v>102</v>
      </c>
      <c r="D34" s="129">
        <v>143900</v>
      </c>
      <c r="E34" s="129">
        <v>61124.62</v>
      </c>
      <c r="F34" s="128">
        <f t="shared" si="0"/>
        <v>82775.38</v>
      </c>
    </row>
    <row r="35" spans="1:6" s="53" customFormat="1" ht="22.5">
      <c r="A35" s="116" t="s">
        <v>143</v>
      </c>
      <c r="B35" s="117" t="s">
        <v>76</v>
      </c>
      <c r="C35" s="118" t="s">
        <v>103</v>
      </c>
      <c r="D35" s="129">
        <v>41500</v>
      </c>
      <c r="E35" s="129">
        <v>15054.99</v>
      </c>
      <c r="F35" s="128">
        <f t="shared" si="0"/>
        <v>26445.010000000002</v>
      </c>
    </row>
    <row r="36" spans="1:6" s="53" customFormat="1" ht="22.5">
      <c r="A36" s="116" t="s">
        <v>153</v>
      </c>
      <c r="B36" s="117" t="s">
        <v>76</v>
      </c>
      <c r="C36" s="118" t="s">
        <v>104</v>
      </c>
      <c r="D36" s="129">
        <f>D37</f>
        <v>1100</v>
      </c>
      <c r="E36" s="129">
        <f>E37</f>
        <v>0</v>
      </c>
      <c r="F36" s="128">
        <f t="shared" si="0"/>
        <v>1100</v>
      </c>
    </row>
    <row r="37" spans="1:6" s="53" customFormat="1" ht="12.75">
      <c r="A37" s="116" t="s">
        <v>140</v>
      </c>
      <c r="B37" s="117" t="s">
        <v>76</v>
      </c>
      <c r="C37" s="118" t="s">
        <v>105</v>
      </c>
      <c r="D37" s="129">
        <f>D38</f>
        <v>1100</v>
      </c>
      <c r="E37" s="129">
        <f>E38</f>
        <v>0</v>
      </c>
      <c r="F37" s="128">
        <f t="shared" si="0"/>
        <v>1100</v>
      </c>
    </row>
    <row r="38" spans="1:6" s="53" customFormat="1" ht="12.75">
      <c r="A38" s="116" t="s">
        <v>152</v>
      </c>
      <c r="B38" s="117" t="s">
        <v>76</v>
      </c>
      <c r="C38" s="118" t="s">
        <v>106</v>
      </c>
      <c r="D38" s="129">
        <v>1100</v>
      </c>
      <c r="E38" s="129">
        <v>0</v>
      </c>
      <c r="F38" s="128">
        <f t="shared" si="0"/>
        <v>1100</v>
      </c>
    </row>
    <row r="39" spans="1:6" s="53" customFormat="1" ht="12.75">
      <c r="A39" s="116" t="s">
        <v>252</v>
      </c>
      <c r="B39" s="117" t="s">
        <v>76</v>
      </c>
      <c r="C39" s="118" t="s">
        <v>253</v>
      </c>
      <c r="D39" s="129">
        <f>D40</f>
        <v>50200</v>
      </c>
      <c r="E39" s="129">
        <f>E40</f>
        <v>23270.64</v>
      </c>
      <c r="F39" s="128">
        <f t="shared" si="0"/>
        <v>26929.36</v>
      </c>
    </row>
    <row r="40" spans="1:6" s="53" customFormat="1" ht="12.75">
      <c r="A40" s="116" t="s">
        <v>140</v>
      </c>
      <c r="B40" s="117" t="s">
        <v>76</v>
      </c>
      <c r="C40" s="118" t="s">
        <v>254</v>
      </c>
      <c r="D40" s="129">
        <f>D41+D44</f>
        <v>50200</v>
      </c>
      <c r="E40" s="129">
        <f>E41+E44</f>
        <v>23270.64</v>
      </c>
      <c r="F40" s="128">
        <f t="shared" si="0"/>
        <v>26929.36</v>
      </c>
    </row>
    <row r="41" spans="1:6" s="53" customFormat="1" ht="25.5" customHeight="1">
      <c r="A41" s="116" t="s">
        <v>141</v>
      </c>
      <c r="B41" s="117" t="s">
        <v>76</v>
      </c>
      <c r="C41" s="118" t="s">
        <v>255</v>
      </c>
      <c r="D41" s="129">
        <f>D42+D43</f>
        <v>49500</v>
      </c>
      <c r="E41" s="129">
        <f>E42+E43</f>
        <v>23270.64</v>
      </c>
      <c r="F41" s="128">
        <f t="shared" si="0"/>
        <v>26229.36</v>
      </c>
    </row>
    <row r="42" spans="1:6" s="53" customFormat="1" ht="12.75">
      <c r="A42" s="116" t="s">
        <v>142</v>
      </c>
      <c r="B42" s="117" t="s">
        <v>76</v>
      </c>
      <c r="C42" s="118" t="s">
        <v>256</v>
      </c>
      <c r="D42" s="129">
        <v>38400</v>
      </c>
      <c r="E42" s="129">
        <v>19200</v>
      </c>
      <c r="F42" s="128">
        <f t="shared" si="0"/>
        <v>19200</v>
      </c>
    </row>
    <row r="43" spans="1:6" s="53" customFormat="1" ht="22.5">
      <c r="A43" s="116" t="s">
        <v>143</v>
      </c>
      <c r="B43" s="117" t="s">
        <v>76</v>
      </c>
      <c r="C43" s="118" t="s">
        <v>257</v>
      </c>
      <c r="D43" s="129">
        <v>11100</v>
      </c>
      <c r="E43" s="129">
        <v>4070.64</v>
      </c>
      <c r="F43" s="128">
        <f t="shared" si="0"/>
        <v>7029.360000000001</v>
      </c>
    </row>
    <row r="44" spans="1:6" s="53" customFormat="1" ht="12.75">
      <c r="A44" s="116" t="s">
        <v>145</v>
      </c>
      <c r="B44" s="117" t="s">
        <v>76</v>
      </c>
      <c r="C44" s="118" t="s">
        <v>259</v>
      </c>
      <c r="D44" s="129">
        <f>D45+D46</f>
        <v>700</v>
      </c>
      <c r="E44" s="129">
        <f>E45+E46</f>
        <v>0</v>
      </c>
      <c r="F44" s="128">
        <f t="shared" si="0"/>
        <v>700</v>
      </c>
    </row>
    <row r="45" spans="1:6" s="53" customFormat="1" ht="12.75">
      <c r="A45" s="116" t="s">
        <v>251</v>
      </c>
      <c r="B45" s="117" t="s">
        <v>76</v>
      </c>
      <c r="C45" s="118" t="s">
        <v>258</v>
      </c>
      <c r="D45" s="129">
        <v>400</v>
      </c>
      <c r="E45" s="129">
        <v>0</v>
      </c>
      <c r="F45" s="128">
        <f t="shared" si="0"/>
        <v>400</v>
      </c>
    </row>
    <row r="46" spans="1:6" s="53" customFormat="1" ht="22.5">
      <c r="A46" s="116" t="s">
        <v>151</v>
      </c>
      <c r="B46" s="117" t="s">
        <v>76</v>
      </c>
      <c r="C46" s="118" t="s">
        <v>260</v>
      </c>
      <c r="D46" s="129">
        <v>300</v>
      </c>
      <c r="E46" s="129">
        <v>0</v>
      </c>
      <c r="F46" s="128">
        <f t="shared" si="0"/>
        <v>300</v>
      </c>
    </row>
    <row r="47" spans="1:6" s="53" customFormat="1" ht="22.5">
      <c r="A47" s="116" t="s">
        <v>144</v>
      </c>
      <c r="B47" s="117" t="s">
        <v>76</v>
      </c>
      <c r="C47" s="118" t="s">
        <v>107</v>
      </c>
      <c r="D47" s="129">
        <f aca="true" t="shared" si="1" ref="D47:E49">D48</f>
        <v>30700</v>
      </c>
      <c r="E47" s="129">
        <f t="shared" si="1"/>
        <v>0</v>
      </c>
      <c r="F47" s="128">
        <f t="shared" si="0"/>
        <v>30700</v>
      </c>
    </row>
    <row r="48" spans="1:6" s="53" customFormat="1" ht="12.75">
      <c r="A48" s="116" t="s">
        <v>140</v>
      </c>
      <c r="B48" s="117" t="s">
        <v>76</v>
      </c>
      <c r="C48" s="118" t="s">
        <v>108</v>
      </c>
      <c r="D48" s="129">
        <f t="shared" si="1"/>
        <v>30700</v>
      </c>
      <c r="E48" s="129">
        <f t="shared" si="1"/>
        <v>0</v>
      </c>
      <c r="F48" s="128">
        <f t="shared" si="0"/>
        <v>30700</v>
      </c>
    </row>
    <row r="49" spans="1:6" s="53" customFormat="1" ht="12.75">
      <c r="A49" s="116" t="s">
        <v>145</v>
      </c>
      <c r="B49" s="117" t="s">
        <v>76</v>
      </c>
      <c r="C49" s="118" t="s">
        <v>109</v>
      </c>
      <c r="D49" s="129">
        <f t="shared" si="1"/>
        <v>30700</v>
      </c>
      <c r="E49" s="129">
        <f t="shared" si="1"/>
        <v>0</v>
      </c>
      <c r="F49" s="128">
        <f t="shared" si="0"/>
        <v>30700</v>
      </c>
    </row>
    <row r="50" spans="1:6" s="53" customFormat="1" ht="22.5">
      <c r="A50" s="116" t="s">
        <v>148</v>
      </c>
      <c r="B50" s="117" t="s">
        <v>76</v>
      </c>
      <c r="C50" s="118" t="s">
        <v>110</v>
      </c>
      <c r="D50" s="129">
        <v>30700</v>
      </c>
      <c r="E50" s="129">
        <v>0</v>
      </c>
      <c r="F50" s="128">
        <f t="shared" si="0"/>
        <v>30700</v>
      </c>
    </row>
    <row r="51" spans="1:6" s="53" customFormat="1" ht="22.5">
      <c r="A51" s="116" t="s">
        <v>144</v>
      </c>
      <c r="B51" s="117" t="s">
        <v>76</v>
      </c>
      <c r="C51" s="118" t="s">
        <v>111</v>
      </c>
      <c r="D51" s="129">
        <f aca="true" t="shared" si="2" ref="D51:E53">D52</f>
        <v>0</v>
      </c>
      <c r="E51" s="129">
        <f t="shared" si="2"/>
        <v>0</v>
      </c>
      <c r="F51" s="128">
        <f t="shared" si="0"/>
        <v>0</v>
      </c>
    </row>
    <row r="52" spans="1:6" s="53" customFormat="1" ht="12.75">
      <c r="A52" s="116" t="s">
        <v>140</v>
      </c>
      <c r="B52" s="117" t="s">
        <v>76</v>
      </c>
      <c r="C52" s="118" t="s">
        <v>112</v>
      </c>
      <c r="D52" s="129">
        <f t="shared" si="2"/>
        <v>0</v>
      </c>
      <c r="E52" s="129">
        <f t="shared" si="2"/>
        <v>0</v>
      </c>
      <c r="F52" s="128">
        <f t="shared" si="0"/>
        <v>0</v>
      </c>
    </row>
    <row r="53" spans="1:6" s="53" customFormat="1" ht="12.75">
      <c r="A53" s="116" t="s">
        <v>145</v>
      </c>
      <c r="B53" s="117" t="s">
        <v>76</v>
      </c>
      <c r="C53" s="118" t="s">
        <v>113</v>
      </c>
      <c r="D53" s="129">
        <f t="shared" si="2"/>
        <v>0</v>
      </c>
      <c r="E53" s="129">
        <f t="shared" si="2"/>
        <v>0</v>
      </c>
      <c r="F53" s="128">
        <f t="shared" si="0"/>
        <v>0</v>
      </c>
    </row>
    <row r="54" spans="1:6" s="53" customFormat="1" ht="22.5">
      <c r="A54" s="116" t="s">
        <v>148</v>
      </c>
      <c r="B54" s="117" t="s">
        <v>76</v>
      </c>
      <c r="C54" s="118" t="s">
        <v>114</v>
      </c>
      <c r="D54" s="129">
        <v>0</v>
      </c>
      <c r="E54" s="129">
        <v>0</v>
      </c>
      <c r="F54" s="128">
        <f t="shared" si="0"/>
        <v>0</v>
      </c>
    </row>
    <row r="55" spans="1:6" s="53" customFormat="1" ht="45">
      <c r="A55" s="116" t="s">
        <v>294</v>
      </c>
      <c r="B55" s="117" t="s">
        <v>76</v>
      </c>
      <c r="C55" s="118" t="s">
        <v>298</v>
      </c>
      <c r="D55" s="129">
        <f>D56</f>
        <v>48600</v>
      </c>
      <c r="E55" s="129">
        <f>E56</f>
        <v>19700</v>
      </c>
      <c r="F55" s="128">
        <f t="shared" si="0"/>
        <v>28900</v>
      </c>
    </row>
    <row r="56" spans="1:6" s="53" customFormat="1" ht="33.75">
      <c r="A56" s="116" t="s">
        <v>295</v>
      </c>
      <c r="B56" s="117" t="s">
        <v>76</v>
      </c>
      <c r="C56" s="118" t="s">
        <v>299</v>
      </c>
      <c r="D56" s="129">
        <f>D57+D58</f>
        <v>48600</v>
      </c>
      <c r="E56" s="129">
        <f>E57+E58</f>
        <v>19700</v>
      </c>
      <c r="F56" s="128">
        <f t="shared" si="0"/>
        <v>28900</v>
      </c>
    </row>
    <row r="57" spans="1:6" s="53" customFormat="1" ht="22.5">
      <c r="A57" s="116" t="s">
        <v>296</v>
      </c>
      <c r="B57" s="117" t="s">
        <v>76</v>
      </c>
      <c r="C57" s="118" t="s">
        <v>300</v>
      </c>
      <c r="D57" s="129">
        <v>9400</v>
      </c>
      <c r="E57" s="129">
        <v>0</v>
      </c>
      <c r="F57" s="128">
        <f t="shared" si="0"/>
        <v>9400</v>
      </c>
    </row>
    <row r="58" spans="1:6" s="53" customFormat="1" ht="22.5">
      <c r="A58" s="116" t="s">
        <v>297</v>
      </c>
      <c r="B58" s="117"/>
      <c r="C58" s="118" t="s">
        <v>308</v>
      </c>
      <c r="D58" s="129">
        <v>39200</v>
      </c>
      <c r="E58" s="129">
        <v>19700</v>
      </c>
      <c r="F58" s="128">
        <f t="shared" si="0"/>
        <v>19500</v>
      </c>
    </row>
    <row r="59" spans="1:6" s="53" customFormat="1" ht="22.5">
      <c r="A59" s="116" t="s">
        <v>144</v>
      </c>
      <c r="B59" s="117" t="s">
        <v>76</v>
      </c>
      <c r="C59" s="118" t="s">
        <v>115</v>
      </c>
      <c r="D59" s="129">
        <f aca="true" t="shared" si="3" ref="D59:E61">D60</f>
        <v>3000</v>
      </c>
      <c r="E59" s="129">
        <f t="shared" si="3"/>
        <v>2494.83</v>
      </c>
      <c r="F59" s="128">
        <f t="shared" si="0"/>
        <v>505.1700000000001</v>
      </c>
    </row>
    <row r="60" spans="1:6" s="53" customFormat="1" ht="12.75">
      <c r="A60" s="116" t="s">
        <v>140</v>
      </c>
      <c r="B60" s="117" t="s">
        <v>76</v>
      </c>
      <c r="C60" s="118" t="s">
        <v>116</v>
      </c>
      <c r="D60" s="129">
        <f t="shared" si="3"/>
        <v>3000</v>
      </c>
      <c r="E60" s="129">
        <f t="shared" si="3"/>
        <v>2494.83</v>
      </c>
      <c r="F60" s="128">
        <f t="shared" si="0"/>
        <v>505.1700000000001</v>
      </c>
    </row>
    <row r="61" spans="1:6" s="53" customFormat="1" ht="12.75">
      <c r="A61" s="116" t="s">
        <v>145</v>
      </c>
      <c r="B61" s="117" t="s">
        <v>76</v>
      </c>
      <c r="C61" s="118" t="s">
        <v>117</v>
      </c>
      <c r="D61" s="129">
        <f t="shared" si="3"/>
        <v>3000</v>
      </c>
      <c r="E61" s="129">
        <f t="shared" si="3"/>
        <v>2494.83</v>
      </c>
      <c r="F61" s="128">
        <f t="shared" si="0"/>
        <v>505.1700000000001</v>
      </c>
    </row>
    <row r="62" spans="1:6" s="53" customFormat="1" ht="12.75">
      <c r="A62" s="116" t="s">
        <v>147</v>
      </c>
      <c r="B62" s="117" t="s">
        <v>76</v>
      </c>
      <c r="C62" s="118" t="s">
        <v>118</v>
      </c>
      <c r="D62" s="129">
        <v>3000</v>
      </c>
      <c r="E62" s="129">
        <v>2494.83</v>
      </c>
      <c r="F62" s="128">
        <f t="shared" si="0"/>
        <v>505.1700000000001</v>
      </c>
    </row>
    <row r="63" spans="1:6" s="53" customFormat="1" ht="22.5">
      <c r="A63" s="116" t="s">
        <v>144</v>
      </c>
      <c r="B63" s="117" t="s">
        <v>76</v>
      </c>
      <c r="C63" s="118" t="s">
        <v>119</v>
      </c>
      <c r="D63" s="129">
        <f>D64+D67</f>
        <v>55000</v>
      </c>
      <c r="E63" s="129">
        <f>E64+E67</f>
        <v>6400</v>
      </c>
      <c r="F63" s="128">
        <f t="shared" si="0"/>
        <v>48600</v>
      </c>
    </row>
    <row r="64" spans="1:6" s="53" customFormat="1" ht="12.75">
      <c r="A64" s="116" t="s">
        <v>140</v>
      </c>
      <c r="B64" s="117" t="s">
        <v>76</v>
      </c>
      <c r="C64" s="118" t="s">
        <v>120</v>
      </c>
      <c r="D64" s="129">
        <f>D65</f>
        <v>3800</v>
      </c>
      <c r="E64" s="129">
        <f>E65</f>
        <v>0</v>
      </c>
      <c r="F64" s="128">
        <f t="shared" si="0"/>
        <v>3800</v>
      </c>
    </row>
    <row r="65" spans="1:6" s="53" customFormat="1" ht="12.75">
      <c r="A65" s="116" t="s">
        <v>145</v>
      </c>
      <c r="B65" s="117" t="s">
        <v>76</v>
      </c>
      <c r="C65" s="118" t="s">
        <v>121</v>
      </c>
      <c r="D65" s="129">
        <f>D66</f>
        <v>3800</v>
      </c>
      <c r="E65" s="129">
        <f>E66</f>
        <v>0</v>
      </c>
      <c r="F65" s="128">
        <f t="shared" si="0"/>
        <v>3800</v>
      </c>
    </row>
    <row r="66" spans="1:6" s="53" customFormat="1" ht="22.5">
      <c r="A66" s="116" t="s">
        <v>148</v>
      </c>
      <c r="B66" s="117" t="s">
        <v>76</v>
      </c>
      <c r="C66" s="118" t="s">
        <v>122</v>
      </c>
      <c r="D66" s="129">
        <v>3800</v>
      </c>
      <c r="E66" s="129">
        <v>0</v>
      </c>
      <c r="F66" s="128">
        <f t="shared" si="0"/>
        <v>3800</v>
      </c>
    </row>
    <row r="67" spans="1:6" s="53" customFormat="1" ht="12.75">
      <c r="A67" s="116" t="s">
        <v>150</v>
      </c>
      <c r="B67" s="117" t="s">
        <v>76</v>
      </c>
      <c r="C67" s="118" t="s">
        <v>123</v>
      </c>
      <c r="D67" s="129">
        <f>D68+D69</f>
        <v>51200</v>
      </c>
      <c r="E67" s="129">
        <f>E68+E69</f>
        <v>6400</v>
      </c>
      <c r="F67" s="128">
        <f t="shared" si="0"/>
        <v>44800</v>
      </c>
    </row>
    <row r="68" spans="1:6" s="53" customFormat="1" ht="22.5">
      <c r="A68" s="116" t="s">
        <v>154</v>
      </c>
      <c r="B68" s="117" t="s">
        <v>76</v>
      </c>
      <c r="C68" s="118" t="s">
        <v>269</v>
      </c>
      <c r="D68" s="129">
        <v>26100</v>
      </c>
      <c r="E68" s="129">
        <v>6400</v>
      </c>
      <c r="F68" s="128">
        <f t="shared" si="0"/>
        <v>19700</v>
      </c>
    </row>
    <row r="69" spans="1:6" s="53" customFormat="1" ht="22.5">
      <c r="A69" s="116" t="s">
        <v>151</v>
      </c>
      <c r="B69" s="117" t="s">
        <v>76</v>
      </c>
      <c r="C69" s="118" t="s">
        <v>124</v>
      </c>
      <c r="D69" s="129">
        <v>25100</v>
      </c>
      <c r="E69" s="129">
        <v>0</v>
      </c>
      <c r="F69" s="128">
        <f t="shared" si="0"/>
        <v>25100</v>
      </c>
    </row>
    <row r="70" spans="1:6" s="53" customFormat="1" ht="22.5">
      <c r="A70" s="116" t="s">
        <v>139</v>
      </c>
      <c r="B70" s="117" t="s">
        <v>76</v>
      </c>
      <c r="C70" s="118" t="s">
        <v>261</v>
      </c>
      <c r="D70" s="129">
        <f>D71+D78+D79+D80</f>
        <v>728360</v>
      </c>
      <c r="E70" s="129">
        <f>E71+E78+E79+E80</f>
        <v>285720.47</v>
      </c>
      <c r="F70" s="128">
        <f t="shared" si="0"/>
        <v>442639.53</v>
      </c>
    </row>
    <row r="71" spans="1:6" s="53" customFormat="1" ht="12.75">
      <c r="A71" s="116" t="s">
        <v>140</v>
      </c>
      <c r="B71" s="117" t="s">
        <v>76</v>
      </c>
      <c r="C71" s="118" t="s">
        <v>262</v>
      </c>
      <c r="D71" s="129">
        <f>D72+D75+D76+D77</f>
        <v>665360</v>
      </c>
      <c r="E71" s="129">
        <f>E72+E75+E76+E77</f>
        <v>259690.47</v>
      </c>
      <c r="F71" s="128">
        <f t="shared" si="0"/>
        <v>405669.53</v>
      </c>
    </row>
    <row r="72" spans="1:6" s="53" customFormat="1" ht="22.5">
      <c r="A72" s="116" t="s">
        <v>141</v>
      </c>
      <c r="B72" s="117" t="s">
        <v>76</v>
      </c>
      <c r="C72" s="118" t="s">
        <v>263</v>
      </c>
      <c r="D72" s="129">
        <f>D73+D74</f>
        <v>411900</v>
      </c>
      <c r="E72" s="129">
        <f>E73+E74</f>
        <v>183996.39</v>
      </c>
      <c r="F72" s="128">
        <f t="shared" si="0"/>
        <v>227903.61</v>
      </c>
    </row>
    <row r="73" spans="1:6" s="53" customFormat="1" ht="12.75">
      <c r="A73" s="116" t="s">
        <v>142</v>
      </c>
      <c r="B73" s="117" t="s">
        <v>76</v>
      </c>
      <c r="C73" s="118" t="s">
        <v>125</v>
      </c>
      <c r="D73" s="129">
        <v>319600</v>
      </c>
      <c r="E73" s="129">
        <v>141898.45</v>
      </c>
      <c r="F73" s="128">
        <f t="shared" si="0"/>
        <v>177701.55</v>
      </c>
    </row>
    <row r="74" spans="1:6" s="53" customFormat="1" ht="22.5">
      <c r="A74" s="116" t="s">
        <v>143</v>
      </c>
      <c r="B74" s="117" t="s">
        <v>76</v>
      </c>
      <c r="C74" s="118" t="s">
        <v>126</v>
      </c>
      <c r="D74" s="129">
        <v>92300</v>
      </c>
      <c r="E74" s="129">
        <v>42097.94</v>
      </c>
      <c r="F74" s="128">
        <f t="shared" si="0"/>
        <v>50202.06</v>
      </c>
    </row>
    <row r="75" spans="1:6" s="53" customFormat="1" ht="12.75">
      <c r="A75" s="116" t="s">
        <v>146</v>
      </c>
      <c r="B75" s="117" t="s">
        <v>76</v>
      </c>
      <c r="C75" s="118" t="s">
        <v>127</v>
      </c>
      <c r="D75" s="129">
        <v>5400</v>
      </c>
      <c r="E75" s="129">
        <v>2435.52</v>
      </c>
      <c r="F75" s="128">
        <f t="shared" si="0"/>
        <v>2964.48</v>
      </c>
    </row>
    <row r="76" spans="1:6" s="53" customFormat="1" ht="12.75">
      <c r="A76" s="116" t="s">
        <v>147</v>
      </c>
      <c r="B76" s="117" t="s">
        <v>76</v>
      </c>
      <c r="C76" s="118" t="s">
        <v>128</v>
      </c>
      <c r="D76" s="129">
        <v>246060</v>
      </c>
      <c r="E76" s="129">
        <v>71261.59</v>
      </c>
      <c r="F76" s="128">
        <f t="shared" si="0"/>
        <v>174798.41</v>
      </c>
    </row>
    <row r="77" spans="1:6" s="53" customFormat="1" ht="12.75">
      <c r="A77" s="116" t="s">
        <v>149</v>
      </c>
      <c r="B77" s="117" t="s">
        <v>76</v>
      </c>
      <c r="C77" s="118" t="s">
        <v>309</v>
      </c>
      <c r="D77" s="129">
        <v>2000</v>
      </c>
      <c r="E77" s="129">
        <v>1996.97</v>
      </c>
      <c r="F77" s="128">
        <f t="shared" si="0"/>
        <v>3.0299999999999727</v>
      </c>
    </row>
    <row r="78" spans="1:6" s="53" customFormat="1" ht="22.5">
      <c r="A78" s="116" t="s">
        <v>154</v>
      </c>
      <c r="B78" s="117" t="s">
        <v>76</v>
      </c>
      <c r="C78" s="118" t="s">
        <v>129</v>
      </c>
      <c r="D78" s="129">
        <v>6000</v>
      </c>
      <c r="E78" s="129">
        <v>0</v>
      </c>
      <c r="F78" s="128">
        <f t="shared" si="0"/>
        <v>6000</v>
      </c>
    </row>
    <row r="79" spans="1:6" s="53" customFormat="1" ht="22.5">
      <c r="A79" s="116" t="s">
        <v>151</v>
      </c>
      <c r="B79" s="117" t="s">
        <v>76</v>
      </c>
      <c r="C79" s="118" t="s">
        <v>130</v>
      </c>
      <c r="D79" s="129">
        <v>5000</v>
      </c>
      <c r="E79" s="129">
        <v>640</v>
      </c>
      <c r="F79" s="128">
        <f t="shared" si="0"/>
        <v>4360</v>
      </c>
    </row>
    <row r="80" spans="1:6" s="53" customFormat="1" ht="22.5">
      <c r="A80" s="116" t="s">
        <v>270</v>
      </c>
      <c r="B80" s="117" t="s">
        <v>76</v>
      </c>
      <c r="C80" s="118" t="s">
        <v>272</v>
      </c>
      <c r="D80" s="129">
        <f>D81</f>
        <v>52000</v>
      </c>
      <c r="E80" s="129">
        <f>E81</f>
        <v>25390</v>
      </c>
      <c r="F80" s="128">
        <f t="shared" si="0"/>
        <v>26610</v>
      </c>
    </row>
    <row r="81" spans="1:6" s="53" customFormat="1" ht="12.75">
      <c r="A81" s="116" t="s">
        <v>271</v>
      </c>
      <c r="B81" s="117" t="s">
        <v>76</v>
      </c>
      <c r="C81" s="118" t="s">
        <v>273</v>
      </c>
      <c r="D81" s="129">
        <v>52000</v>
      </c>
      <c r="E81" s="129">
        <v>25390</v>
      </c>
      <c r="F81" s="128">
        <f t="shared" si="0"/>
        <v>26610</v>
      </c>
    </row>
    <row r="82" spans="1:6" s="53" customFormat="1" ht="33.75">
      <c r="A82" s="116" t="s">
        <v>290</v>
      </c>
      <c r="B82" s="117" t="s">
        <v>76</v>
      </c>
      <c r="C82" s="118" t="s">
        <v>291</v>
      </c>
      <c r="D82" s="129">
        <f>D83</f>
        <v>8691.59</v>
      </c>
      <c r="E82" s="129">
        <f>E83</f>
        <v>0</v>
      </c>
      <c r="F82" s="128"/>
    </row>
    <row r="83" spans="1:6" s="53" customFormat="1" ht="12.75">
      <c r="A83" s="116"/>
      <c r="B83" s="117" t="s">
        <v>76</v>
      </c>
      <c r="C83" s="118" t="s">
        <v>292</v>
      </c>
      <c r="D83" s="129">
        <f>D84</f>
        <v>8691.59</v>
      </c>
      <c r="E83" s="129">
        <f>E84</f>
        <v>0</v>
      </c>
      <c r="F83" s="128"/>
    </row>
    <row r="84" spans="1:6" s="53" customFormat="1" ht="12.75">
      <c r="A84" s="116" t="s">
        <v>149</v>
      </c>
      <c r="B84" s="117" t="s">
        <v>76</v>
      </c>
      <c r="C84" s="118" t="s">
        <v>293</v>
      </c>
      <c r="D84" s="129">
        <v>8691.59</v>
      </c>
      <c r="E84" s="129">
        <v>0</v>
      </c>
      <c r="F84" s="128"/>
    </row>
    <row r="85" spans="1:6" s="53" customFormat="1" ht="33.75">
      <c r="A85" s="116" t="s">
        <v>155</v>
      </c>
      <c r="B85" s="117" t="s">
        <v>76</v>
      </c>
      <c r="C85" s="118" t="s">
        <v>131</v>
      </c>
      <c r="D85" s="129">
        <f aca="true" t="shared" si="4" ref="D85:E87">D86</f>
        <v>12000</v>
      </c>
      <c r="E85" s="129">
        <f t="shared" si="4"/>
        <v>5000</v>
      </c>
      <c r="F85" s="128">
        <f t="shared" si="0"/>
        <v>7000</v>
      </c>
    </row>
    <row r="86" spans="1:6" s="53" customFormat="1" ht="12.75">
      <c r="A86" s="116" t="s">
        <v>140</v>
      </c>
      <c r="B86" s="117" t="s">
        <v>76</v>
      </c>
      <c r="C86" s="118" t="s">
        <v>132</v>
      </c>
      <c r="D86" s="129">
        <f t="shared" si="4"/>
        <v>12000</v>
      </c>
      <c r="E86" s="129">
        <f t="shared" si="4"/>
        <v>5000</v>
      </c>
      <c r="F86" s="128">
        <f t="shared" si="0"/>
        <v>7000</v>
      </c>
    </row>
    <row r="87" spans="1:6" s="53" customFormat="1" ht="12.75">
      <c r="A87" s="116" t="s">
        <v>156</v>
      </c>
      <c r="B87" s="117" t="s">
        <v>76</v>
      </c>
      <c r="C87" s="118" t="s">
        <v>133</v>
      </c>
      <c r="D87" s="129">
        <f t="shared" si="4"/>
        <v>12000</v>
      </c>
      <c r="E87" s="129">
        <f t="shared" si="4"/>
        <v>5000</v>
      </c>
      <c r="F87" s="128">
        <f t="shared" si="0"/>
        <v>7000</v>
      </c>
    </row>
    <row r="88" spans="1:6" s="53" customFormat="1" ht="33.75">
      <c r="A88" s="116" t="s">
        <v>157</v>
      </c>
      <c r="B88" s="117" t="s">
        <v>76</v>
      </c>
      <c r="C88" s="118" t="s">
        <v>134</v>
      </c>
      <c r="D88" s="129">
        <v>12000</v>
      </c>
      <c r="E88" s="129">
        <v>5000</v>
      </c>
      <c r="F88" s="128">
        <f t="shared" si="0"/>
        <v>7000</v>
      </c>
    </row>
    <row r="89" spans="1:6" s="53" customFormat="1" ht="12.75">
      <c r="A89" s="116" t="s">
        <v>158</v>
      </c>
      <c r="B89" s="117" t="s">
        <v>76</v>
      </c>
      <c r="C89" s="118" t="s">
        <v>135</v>
      </c>
      <c r="D89" s="129">
        <f aca="true" t="shared" si="5" ref="D89:E91">D90</f>
        <v>240</v>
      </c>
      <c r="E89" s="129">
        <f t="shared" si="5"/>
        <v>0</v>
      </c>
      <c r="F89" s="128">
        <f t="shared" si="0"/>
        <v>240</v>
      </c>
    </row>
    <row r="90" spans="1:6" s="53" customFormat="1" ht="12.75">
      <c r="A90" s="116" t="s">
        <v>140</v>
      </c>
      <c r="B90" s="117" t="s">
        <v>76</v>
      </c>
      <c r="C90" s="118" t="s">
        <v>136</v>
      </c>
      <c r="D90" s="129">
        <f t="shared" si="5"/>
        <v>240</v>
      </c>
      <c r="E90" s="129">
        <f t="shared" si="5"/>
        <v>0</v>
      </c>
      <c r="F90" s="128">
        <f t="shared" si="0"/>
        <v>240</v>
      </c>
    </row>
    <row r="91" spans="1:6" s="53" customFormat="1" ht="22.5">
      <c r="A91" s="116" t="s">
        <v>159</v>
      </c>
      <c r="B91" s="117" t="s">
        <v>76</v>
      </c>
      <c r="C91" s="118" t="s">
        <v>137</v>
      </c>
      <c r="D91" s="129">
        <f t="shared" si="5"/>
        <v>240</v>
      </c>
      <c r="E91" s="129">
        <f t="shared" si="5"/>
        <v>0</v>
      </c>
      <c r="F91" s="128">
        <f t="shared" si="0"/>
        <v>240</v>
      </c>
    </row>
    <row r="92" spans="1:6" s="53" customFormat="1" ht="34.5" thickBot="1">
      <c r="A92" s="116" t="s">
        <v>160</v>
      </c>
      <c r="B92" s="117" t="s">
        <v>76</v>
      </c>
      <c r="C92" s="118" t="s">
        <v>138</v>
      </c>
      <c r="D92" s="105">
        <v>240</v>
      </c>
      <c r="E92" s="106">
        <v>0</v>
      </c>
      <c r="F92" s="104">
        <f t="shared" si="0"/>
        <v>240</v>
      </c>
    </row>
    <row r="93" spans="1:6" ht="10.5" customHeight="1" thickBot="1">
      <c r="A93" s="116"/>
      <c r="B93" s="120"/>
      <c r="C93" s="74"/>
      <c r="D93" s="107"/>
      <c r="E93" s="107"/>
      <c r="F93" s="107"/>
    </row>
    <row r="94" spans="1:6" s="53" customFormat="1" ht="24" customHeight="1" thickBot="1">
      <c r="A94" s="119"/>
      <c r="B94" s="122">
        <v>450</v>
      </c>
      <c r="C94" s="123" t="s">
        <v>59</v>
      </c>
      <c r="D94" s="109" t="s">
        <v>72</v>
      </c>
      <c r="E94" s="109">
        <f>E7-Доходы!E17</f>
        <v>-90461.2599999999</v>
      </c>
      <c r="F94" s="108" t="s">
        <v>59</v>
      </c>
    </row>
    <row r="95" spans="1:6" s="21" customFormat="1" ht="22.5">
      <c r="A95" s="121" t="s">
        <v>56</v>
      </c>
      <c r="D95" s="32"/>
      <c r="E95" s="32"/>
      <c r="F95" s="32"/>
    </row>
    <row r="96" ht="12.75">
      <c r="A96" s="21"/>
    </row>
  </sheetData>
  <sheetProtection/>
  <mergeCells count="4">
    <mergeCell ref="A1:E1"/>
    <mergeCell ref="F3:F5"/>
    <mergeCell ref="D8:D9"/>
    <mergeCell ref="E8:E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zoomScale="115" zoomScaleNormal="115" zoomScalePageLayoutView="0" workbookViewId="0" topLeftCell="A1">
      <selection activeCell="E13" sqref="E13"/>
    </sheetView>
  </sheetViews>
  <sheetFormatPr defaultColWidth="9.00390625" defaultRowHeight="12.75"/>
  <cols>
    <col min="1" max="1" width="2.875" style="28" customWidth="1"/>
    <col min="2" max="2" width="48.25390625" style="28" customWidth="1"/>
    <col min="3" max="3" width="4.375" style="29" customWidth="1"/>
    <col min="4" max="4" width="22.125" style="30" customWidth="1"/>
    <col min="5" max="5" width="17.75390625" style="26" customWidth="1"/>
    <col min="6" max="6" width="17.25390625" style="27" customWidth="1"/>
    <col min="7" max="7" width="17.625" style="27" customWidth="1"/>
    <col min="8" max="8" width="0.74609375" style="27" customWidth="1"/>
    <col min="9" max="16384" width="9.125" style="27" customWidth="1"/>
  </cols>
  <sheetData>
    <row r="1" spans="2:7" s="48" customFormat="1" ht="14.25" customHeight="1">
      <c r="B1" s="47"/>
      <c r="D1" s="47"/>
      <c r="E1" s="77"/>
      <c r="F1" s="78"/>
      <c r="G1" s="78"/>
    </row>
    <row r="2" spans="1:6" ht="10.5" customHeight="1">
      <c r="A2" s="79"/>
      <c r="B2" s="80"/>
      <c r="C2" s="15"/>
      <c r="D2" s="81"/>
      <c r="E2" s="81" t="s">
        <v>36</v>
      </c>
      <c r="F2" s="15"/>
    </row>
    <row r="3" spans="1:6" ht="12.75" customHeight="1">
      <c r="A3" s="14"/>
      <c r="B3" s="19"/>
      <c r="C3" s="2"/>
      <c r="D3" s="82"/>
      <c r="E3" s="82"/>
      <c r="F3" s="82"/>
    </row>
    <row r="4" spans="1:6" ht="19.5" customHeight="1">
      <c r="A4" s="44" t="s">
        <v>65</v>
      </c>
      <c r="B4" s="1"/>
      <c r="C4" s="8"/>
      <c r="D4" s="7"/>
      <c r="E4" s="76"/>
      <c r="F4" s="81"/>
    </row>
    <row r="5" spans="1:7" ht="11.25" customHeight="1">
      <c r="A5" s="14"/>
      <c r="B5" s="19"/>
      <c r="C5" s="40"/>
      <c r="D5" s="41"/>
      <c r="E5" s="42"/>
      <c r="F5" s="43"/>
      <c r="G5" s="25"/>
    </row>
    <row r="6" spans="2:7" ht="13.5" customHeight="1">
      <c r="B6" s="37"/>
      <c r="C6" s="37"/>
      <c r="D6" s="36" t="s">
        <v>60</v>
      </c>
      <c r="E6" s="36" t="s">
        <v>33</v>
      </c>
      <c r="F6" s="36"/>
      <c r="G6" s="36" t="s">
        <v>61</v>
      </c>
    </row>
    <row r="7" spans="2:7" ht="11.25" customHeight="1">
      <c r="B7" s="50"/>
      <c r="C7" s="4" t="s">
        <v>21</v>
      </c>
      <c r="D7" s="4" t="s">
        <v>62</v>
      </c>
      <c r="E7" s="4" t="s">
        <v>34</v>
      </c>
      <c r="F7" s="4" t="s">
        <v>28</v>
      </c>
      <c r="G7" s="4" t="s">
        <v>16</v>
      </c>
    </row>
    <row r="8" spans="2:7" ht="12" customHeight="1">
      <c r="B8" s="50" t="s">
        <v>18</v>
      </c>
      <c r="C8" s="4" t="s">
        <v>22</v>
      </c>
      <c r="D8" s="4" t="s">
        <v>67</v>
      </c>
      <c r="E8" s="4" t="s">
        <v>16</v>
      </c>
      <c r="F8" s="4"/>
      <c r="G8" s="4"/>
    </row>
    <row r="9" spans="2:7" ht="12.75" customHeight="1">
      <c r="B9" s="50"/>
      <c r="C9" s="4" t="s">
        <v>23</v>
      </c>
      <c r="D9" s="4" t="s">
        <v>47</v>
      </c>
      <c r="E9" s="4"/>
      <c r="F9" s="4"/>
      <c r="G9" s="4"/>
    </row>
    <row r="10" spans="2:7" ht="17.25" customHeight="1">
      <c r="B10" s="50"/>
      <c r="C10" s="4"/>
      <c r="D10" s="4" t="s">
        <v>45</v>
      </c>
      <c r="E10" s="4"/>
      <c r="F10" s="4"/>
      <c r="G10" s="4"/>
    </row>
    <row r="11" spans="2:7" ht="17.25" customHeight="1" thickBot="1">
      <c r="B11" s="38">
        <v>1</v>
      </c>
      <c r="C11" s="6">
        <v>2</v>
      </c>
      <c r="D11" s="34">
        <v>3</v>
      </c>
      <c r="E11" s="35" t="s">
        <v>14</v>
      </c>
      <c r="F11" s="61" t="s">
        <v>15</v>
      </c>
      <c r="G11" s="35" t="s">
        <v>19</v>
      </c>
    </row>
    <row r="12" spans="1:7" ht="12.75">
      <c r="A12" s="62" t="s">
        <v>63</v>
      </c>
      <c r="B12" s="63" t="s">
        <v>66</v>
      </c>
      <c r="C12" s="64">
        <v>500</v>
      </c>
      <c r="D12" s="51" t="s">
        <v>59</v>
      </c>
      <c r="E12" s="52">
        <f>E13</f>
        <v>68645.85999999987</v>
      </c>
      <c r="F12" s="52">
        <f>F13</f>
        <v>-90461.2599999999</v>
      </c>
      <c r="G12" s="52">
        <f>E12-F12</f>
        <v>159107.11999999976</v>
      </c>
    </row>
    <row r="13" spans="1:7" ht="12.75">
      <c r="A13" s="62" t="s">
        <v>63</v>
      </c>
      <c r="B13" s="83" t="s">
        <v>64</v>
      </c>
      <c r="C13" s="64">
        <v>700</v>
      </c>
      <c r="D13" s="85" t="s">
        <v>235</v>
      </c>
      <c r="E13" s="52">
        <f>E14+E18</f>
        <v>68645.85999999987</v>
      </c>
      <c r="F13" s="52">
        <f>F14+F18</f>
        <v>-90461.2599999999</v>
      </c>
      <c r="G13" s="52">
        <f>E13-F13</f>
        <v>159107.11999999976</v>
      </c>
    </row>
    <row r="14" spans="1:7" ht="12.75">
      <c r="A14" s="62" t="s">
        <v>63</v>
      </c>
      <c r="B14" s="68" t="s">
        <v>68</v>
      </c>
      <c r="C14" s="65">
        <v>710</v>
      </c>
      <c r="D14" s="86" t="s">
        <v>236</v>
      </c>
      <c r="E14" s="66">
        <f aca="true" t="shared" si="0" ref="E14:F16">E15</f>
        <v>-1791291.59</v>
      </c>
      <c r="F14" s="66">
        <f t="shared" si="0"/>
        <v>-850863.6599999999</v>
      </c>
      <c r="G14" s="67" t="s">
        <v>71</v>
      </c>
    </row>
    <row r="15" spans="1:7" ht="12.75">
      <c r="A15" s="62" t="s">
        <v>63</v>
      </c>
      <c r="B15" s="69" t="s">
        <v>237</v>
      </c>
      <c r="C15" s="70">
        <v>710</v>
      </c>
      <c r="D15" s="86" t="s">
        <v>238</v>
      </c>
      <c r="E15" s="66">
        <f t="shared" si="0"/>
        <v>-1791291.59</v>
      </c>
      <c r="F15" s="66">
        <f t="shared" si="0"/>
        <v>-850863.6599999999</v>
      </c>
      <c r="G15" s="71" t="s">
        <v>71</v>
      </c>
    </row>
    <row r="16" spans="1:7" ht="12.75">
      <c r="A16" s="62" t="s">
        <v>63</v>
      </c>
      <c r="B16" s="69" t="s">
        <v>239</v>
      </c>
      <c r="C16" s="70">
        <v>710</v>
      </c>
      <c r="D16" s="86" t="s">
        <v>240</v>
      </c>
      <c r="E16" s="66">
        <f t="shared" si="0"/>
        <v>-1791291.59</v>
      </c>
      <c r="F16" s="66">
        <f t="shared" si="0"/>
        <v>-850863.6599999999</v>
      </c>
      <c r="G16" s="71" t="s">
        <v>71</v>
      </c>
    </row>
    <row r="17" spans="1:7" ht="22.5">
      <c r="A17" s="62" t="s">
        <v>63</v>
      </c>
      <c r="B17" s="69" t="s">
        <v>241</v>
      </c>
      <c r="C17" s="70">
        <v>710</v>
      </c>
      <c r="D17" s="86" t="s">
        <v>242</v>
      </c>
      <c r="E17" s="66">
        <f>-Доходы!D17</f>
        <v>-1791291.59</v>
      </c>
      <c r="F17" s="66">
        <f>-Доходы!E17</f>
        <v>-850863.6599999999</v>
      </c>
      <c r="G17" s="71" t="s">
        <v>71</v>
      </c>
    </row>
    <row r="18" spans="1:7" ht="12.75">
      <c r="A18" s="62" t="s">
        <v>63</v>
      </c>
      <c r="B18" s="68" t="s">
        <v>69</v>
      </c>
      <c r="C18" s="65">
        <v>720</v>
      </c>
      <c r="D18" s="86" t="s">
        <v>243</v>
      </c>
      <c r="E18" s="66">
        <f aca="true" t="shared" si="1" ref="E18:F20">E19</f>
        <v>1859937.45</v>
      </c>
      <c r="F18" s="66">
        <f t="shared" si="1"/>
        <v>760402.4</v>
      </c>
      <c r="G18" s="67" t="s">
        <v>71</v>
      </c>
    </row>
    <row r="19" spans="1:7" ht="12.75">
      <c r="A19" s="62" t="s">
        <v>63</v>
      </c>
      <c r="B19" s="69" t="s">
        <v>244</v>
      </c>
      <c r="C19" s="70">
        <v>720</v>
      </c>
      <c r="D19" s="86" t="s">
        <v>245</v>
      </c>
      <c r="E19" s="66">
        <f t="shared" si="1"/>
        <v>1859937.45</v>
      </c>
      <c r="F19" s="66">
        <f t="shared" si="1"/>
        <v>760402.4</v>
      </c>
      <c r="G19" s="71" t="s">
        <v>71</v>
      </c>
    </row>
    <row r="20" spans="1:7" ht="12.75">
      <c r="A20" s="62" t="s">
        <v>63</v>
      </c>
      <c r="B20" s="69" t="s">
        <v>246</v>
      </c>
      <c r="C20" s="70">
        <v>720</v>
      </c>
      <c r="D20" s="86" t="s">
        <v>247</v>
      </c>
      <c r="E20" s="66">
        <f t="shared" si="1"/>
        <v>1859937.45</v>
      </c>
      <c r="F20" s="66">
        <f t="shared" si="1"/>
        <v>760402.4</v>
      </c>
      <c r="G20" s="71" t="s">
        <v>71</v>
      </c>
    </row>
    <row r="21" spans="1:7" ht="23.25" thickBot="1">
      <c r="A21" s="62" t="s">
        <v>63</v>
      </c>
      <c r="B21" s="69" t="s">
        <v>248</v>
      </c>
      <c r="C21" s="70">
        <v>720</v>
      </c>
      <c r="D21" s="86" t="s">
        <v>249</v>
      </c>
      <c r="E21" s="66">
        <f>Расходы!D7</f>
        <v>1859937.45</v>
      </c>
      <c r="F21" s="66">
        <f>Расходы!E7</f>
        <v>760402.4</v>
      </c>
      <c r="G21" s="71" t="s">
        <v>71</v>
      </c>
    </row>
    <row r="22" spans="1:7" ht="12.75">
      <c r="A22"/>
      <c r="B22" s="72"/>
      <c r="C22" s="73"/>
      <c r="D22" s="73"/>
      <c r="E22" s="74"/>
      <c r="F22" s="75"/>
      <c r="G22" s="75"/>
    </row>
    <row r="23" spans="1:7" ht="12.75">
      <c r="A23"/>
      <c r="B23" s="160" t="s">
        <v>49</v>
      </c>
      <c r="C23" s="160"/>
      <c r="D23" s="49" t="s">
        <v>74</v>
      </c>
      <c r="E23" s="19"/>
      <c r="F23" s="76"/>
      <c r="G23" s="76"/>
    </row>
    <row r="24" spans="1:7" ht="12.75" customHeight="1">
      <c r="A24" s="48"/>
      <c r="B24" s="47" t="s">
        <v>50</v>
      </c>
      <c r="C24" s="48"/>
      <c r="D24" s="47" t="s">
        <v>40</v>
      </c>
      <c r="E24" s="77"/>
      <c r="F24" s="78"/>
      <c r="G24" s="78"/>
    </row>
    <row r="25" spans="1:7" ht="12.75">
      <c r="A25"/>
      <c r="B25" s="1"/>
      <c r="C25" s="1"/>
      <c r="D25" s="1"/>
      <c r="E25" s="5"/>
      <c r="F25" s="76"/>
      <c r="G25" s="76"/>
    </row>
    <row r="26" spans="1:7" ht="12.75">
      <c r="A26"/>
      <c r="B26" s="1"/>
      <c r="C26" s="1"/>
      <c r="D26" s="1"/>
      <c r="E26" s="76"/>
      <c r="F26" s="76"/>
      <c r="G26" s="76"/>
    </row>
    <row r="27" spans="1:7" ht="12.75">
      <c r="A27"/>
      <c r="B27" s="19" t="s">
        <v>24</v>
      </c>
      <c r="C27" s="15"/>
      <c r="D27" s="15"/>
      <c r="E27" s="15"/>
      <c r="F27" s="15"/>
      <c r="G27" s="76"/>
    </row>
    <row r="28" spans="1:7" ht="12.75">
      <c r="A28"/>
      <c r="B28" s="5" t="s">
        <v>51</v>
      </c>
      <c r="C28" s="5"/>
      <c r="D28" s="124" t="s">
        <v>250</v>
      </c>
      <c r="E28" s="5"/>
      <c r="F28" s="5"/>
      <c r="G28" s="5"/>
    </row>
    <row r="29" spans="1:7" ht="12.75">
      <c r="A29"/>
      <c r="B29" s="47" t="s">
        <v>50</v>
      </c>
      <c r="C29" s="14"/>
      <c r="D29" s="47" t="s">
        <v>40</v>
      </c>
      <c r="E29" s="5"/>
      <c r="F29" s="5"/>
      <c r="G29" s="5"/>
    </row>
    <row r="30" spans="1:7" ht="12.75">
      <c r="A30"/>
      <c r="B30" s="5"/>
      <c r="C30" s="5"/>
      <c r="D30" s="5"/>
      <c r="E30" s="5"/>
      <c r="F30" s="5"/>
      <c r="G30" s="5"/>
    </row>
    <row r="31" spans="1:7" ht="12.75">
      <c r="A31"/>
      <c r="B31" s="8" t="s">
        <v>52</v>
      </c>
      <c r="C31" s="8"/>
      <c r="D31" s="49" t="s">
        <v>250</v>
      </c>
      <c r="E31" s="5"/>
      <c r="F31" s="5"/>
      <c r="G31" s="5"/>
    </row>
    <row r="32" spans="1:7" ht="12.75">
      <c r="A32"/>
      <c r="B32" s="47" t="s">
        <v>50</v>
      </c>
      <c r="C32" s="14"/>
      <c r="D32" s="47" t="s">
        <v>40</v>
      </c>
      <c r="E32" s="5"/>
      <c r="F32" s="5"/>
      <c r="G32" s="5"/>
    </row>
    <row r="33" spans="1:7" ht="12.75">
      <c r="A33"/>
      <c r="B33" s="8"/>
      <c r="C33" s="8"/>
      <c r="D33" s="14"/>
      <c r="E33" s="5"/>
      <c r="F33" s="5"/>
      <c r="G33" s="5"/>
    </row>
    <row r="34" spans="1:7" ht="12.75">
      <c r="A34"/>
      <c r="B34" s="8" t="s">
        <v>310</v>
      </c>
      <c r="C34" s="1"/>
      <c r="D34" s="1"/>
      <c r="E34" s="32"/>
      <c r="F34" s="32"/>
      <c r="G34" s="32"/>
    </row>
  </sheetData>
  <sheetProtection/>
  <mergeCells count="1"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Глава</cp:lastModifiedBy>
  <cp:lastPrinted>2014-07-12T06:46:20Z</cp:lastPrinted>
  <dcterms:created xsi:type="dcterms:W3CDTF">1999-06-18T11:49:53Z</dcterms:created>
  <dcterms:modified xsi:type="dcterms:W3CDTF">2014-07-22T15:43:22Z</dcterms:modified>
  <cp:category/>
  <cp:version/>
  <cp:contentType/>
  <cp:contentStatus/>
</cp:coreProperties>
</file>